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autoCompressPictures="0"/>
  <mc:AlternateContent xmlns:mc="http://schemas.openxmlformats.org/markup-compatibility/2006">
    <mc:Choice Requires="x15">
      <x15ac:absPath xmlns:x15ac="http://schemas.microsoft.com/office/spreadsheetml/2010/11/ac" url="https://daicelgroup-my.sharepoint.com/personal/dc92056_daicelgroup_com/Documents/デスクトップ/以前のデスクトップ/環境調査対応/"/>
    </mc:Choice>
  </mc:AlternateContent>
  <xr:revisionPtr revIDLastSave="0" documentId="8_{7CC180DE-6AF3-489D-B5FF-A81229139340}"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280" yWindow="-13980" windowWidth="12225" windowHeight="10905" tabRatio="789" firstSheet="1"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6" i="5"/>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B5" i="5"/>
  <c r="T5" i="5"/>
  <c r="C5" i="5"/>
  <c r="V5" i="5"/>
  <c r="J5" i="5"/>
  <c r="E5" i="5"/>
  <c r="X5" i="5" s="1"/>
  <c r="S5" i="5"/>
  <c r="C6" i="5"/>
  <c r="V6" i="5"/>
  <c r="J6" i="5"/>
  <c r="C7" i="5"/>
  <c r="V7" i="5"/>
  <c r="J7" i="5"/>
  <c r="C8" i="5"/>
  <c r="V8" i="5"/>
  <c r="J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s="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6" i="5"/>
  <c r="E7" i="5"/>
  <c r="X7" i="5" s="1"/>
  <c r="E8" i="5"/>
  <c r="X8" i="5" s="1"/>
  <c r="V9" i="5"/>
  <c r="E9" i="5"/>
  <c r="X9" i="5" s="1"/>
  <c r="V10" i="5"/>
  <c r="E10" i="5"/>
  <c r="X10" i="5" s="1"/>
  <c r="V11" i="5"/>
  <c r="E11" i="5"/>
  <c r="V12" i="5"/>
  <c r="E12" i="5"/>
  <c r="V13" i="5"/>
  <c r="E13" i="5"/>
  <c r="V14" i="5"/>
  <c r="E14" i="5"/>
  <c r="X14" i="5" s="1"/>
  <c r="V15" i="5"/>
  <c r="E15" i="5"/>
  <c r="X15" i="5" s="1"/>
  <c r="V16" i="5"/>
  <c r="E16" i="5"/>
  <c r="X16" i="5" s="1"/>
  <c r="V17" i="5"/>
  <c r="E17" i="5"/>
  <c r="V18" i="5"/>
  <c r="E18" i="5"/>
  <c r="V19" i="5"/>
  <c r="E19" i="5"/>
  <c r="X19" i="5" s="1"/>
  <c r="V20" i="5"/>
  <c r="E20" i="5"/>
  <c r="X20" i="5" s="1"/>
  <c r="V21" i="5"/>
  <c r="E21" i="5"/>
  <c r="X21" i="5" s="1"/>
  <c r="V22" i="5"/>
  <c r="E22" i="5"/>
  <c r="X22" i="5" s="1"/>
  <c r="V23" i="5"/>
  <c r="E23" i="5"/>
  <c r="X23" i="5" s="1"/>
  <c r="V24" i="5"/>
  <c r="E24" i="5"/>
  <c r="X24" i="5" s="1"/>
  <c r="V25" i="5"/>
  <c r="E25" i="5"/>
  <c r="X25" i="5" s="1"/>
  <c r="V26" i="5"/>
  <c r="E26" i="5"/>
  <c r="V27" i="5"/>
  <c r="E27" i="5"/>
  <c r="X27" i="5" s="1"/>
  <c r="V28" i="5"/>
  <c r="E28" i="5"/>
  <c r="X28" i="5" s="1"/>
  <c r="V29" i="5"/>
  <c r="E29" i="5"/>
  <c r="V30" i="5"/>
  <c r="E30" i="5"/>
  <c r="V31" i="5"/>
  <c r="E31" i="5"/>
  <c r="V32" i="5"/>
  <c r="E32" i="5"/>
  <c r="X32" i="5" s="1"/>
  <c r="V33" i="5"/>
  <c r="E33" i="5"/>
  <c r="X33" i="5" s="1"/>
  <c r="V34" i="5"/>
  <c r="E34" i="5"/>
  <c r="X34" i="5" s="1"/>
  <c r="V35" i="5"/>
  <c r="E35" i="5"/>
  <c r="V36" i="5"/>
  <c r="E36" i="5"/>
  <c r="X36" i="5" s="1"/>
  <c r="V37" i="5"/>
  <c r="E37" i="5"/>
  <c r="X37" i="5" s="1"/>
  <c r="V38" i="5"/>
  <c r="E38" i="5"/>
  <c r="X38" i="5" s="1"/>
  <c r="V39" i="5"/>
  <c r="E39" i="5"/>
  <c r="X39" i="5" s="1"/>
  <c r="V40" i="5"/>
  <c r="E40" i="5"/>
  <c r="X40" i="5" s="1"/>
  <c r="V41" i="5"/>
  <c r="E41" i="5"/>
  <c r="V42" i="5"/>
  <c r="E42" i="5"/>
  <c r="X42" i="5" s="1"/>
  <c r="V43" i="5"/>
  <c r="E43" i="5"/>
  <c r="X43" i="5" s="1"/>
  <c r="V44" i="5"/>
  <c r="E44" i="5"/>
  <c r="X44" i="5" s="1"/>
  <c r="V45" i="5"/>
  <c r="E45" i="5"/>
  <c r="X45" i="5" s="1"/>
  <c r="V46" i="5"/>
  <c r="E46" i="5"/>
  <c r="X46" i="5" s="1"/>
  <c r="V47" i="5"/>
  <c r="E47" i="5"/>
  <c r="V48" i="5"/>
  <c r="E48" i="5"/>
  <c r="V49" i="5"/>
  <c r="E49" i="5"/>
  <c r="X49" i="5" s="1"/>
  <c r="V50" i="5"/>
  <c r="E50" i="5"/>
  <c r="X50" i="5" s="1"/>
  <c r="V51" i="5"/>
  <c r="E51" i="5"/>
  <c r="X51" i="5" s="1"/>
  <c r="V52" i="5"/>
  <c r="E52" i="5"/>
  <c r="X52" i="5" s="1"/>
  <c r="V53" i="5"/>
  <c r="E53" i="5"/>
  <c r="V54" i="5"/>
  <c r="E54" i="5"/>
  <c r="V55" i="5"/>
  <c r="E55" i="5"/>
  <c r="X55" i="5" s="1"/>
  <c r="V56" i="5"/>
  <c r="E56" i="5"/>
  <c r="X56" i="5" s="1"/>
  <c r="V57" i="5"/>
  <c r="E57" i="5"/>
  <c r="X57" i="5" s="1"/>
  <c r="V58" i="5"/>
  <c r="E58" i="5"/>
  <c r="X58" i="5" s="1"/>
  <c r="V59" i="5"/>
  <c r="E59" i="5"/>
  <c r="V60" i="5"/>
  <c r="E60" i="5"/>
  <c r="V61" i="5"/>
  <c r="E61" i="5"/>
  <c r="X61" i="5" s="1"/>
  <c r="V62" i="5"/>
  <c r="E62" i="5"/>
  <c r="X62" i="5" s="1"/>
  <c r="V63" i="5"/>
  <c r="E63" i="5"/>
  <c r="X63" i="5" s="1"/>
  <c r="V64" i="5"/>
  <c r="E64" i="5"/>
  <c r="X64" i="5" s="1"/>
  <c r="V65" i="5"/>
  <c r="E65" i="5"/>
  <c r="V66" i="5"/>
  <c r="E66" i="5"/>
  <c r="V67" i="5"/>
  <c r="E67" i="5"/>
  <c r="X67" i="5" s="1"/>
  <c r="V68" i="5"/>
  <c r="E68" i="5"/>
  <c r="X68" i="5" s="1"/>
  <c r="V69" i="5"/>
  <c r="E69" i="5"/>
  <c r="X69" i="5" s="1"/>
  <c r="V70" i="5"/>
  <c r="E70" i="5"/>
  <c r="X70" i="5" s="1"/>
  <c r="V71" i="5"/>
  <c r="E71" i="5"/>
  <c r="V72" i="5"/>
  <c r="E72" i="5"/>
  <c r="X72" i="5" s="1"/>
  <c r="V73" i="5"/>
  <c r="E73" i="5"/>
  <c r="X73" i="5" s="1"/>
  <c r="V74" i="5"/>
  <c r="E74" i="5"/>
  <c r="X74" i="5" s="1"/>
  <c r="V75" i="5"/>
  <c r="E75" i="5"/>
  <c r="X75" i="5" s="1"/>
  <c r="V76" i="5"/>
  <c r="E76" i="5"/>
  <c r="X76" i="5" s="1"/>
  <c r="V77" i="5"/>
  <c r="E77" i="5"/>
  <c r="X77" i="5" s="1"/>
  <c r="V78" i="5"/>
  <c r="E78" i="5"/>
  <c r="V79" i="5"/>
  <c r="E79" i="5"/>
  <c r="V80" i="5"/>
  <c r="E80" i="5"/>
  <c r="X80" i="5" s="1"/>
  <c r="V81" i="5"/>
  <c r="E81" i="5"/>
  <c r="X81" i="5" s="1"/>
  <c r="V82" i="5"/>
  <c r="E82" i="5"/>
  <c r="X82" i="5" s="1"/>
  <c r="V83" i="5"/>
  <c r="E83" i="5"/>
  <c r="V84" i="5"/>
  <c r="E84" i="5"/>
  <c r="V85" i="5"/>
  <c r="E85" i="5"/>
  <c r="V86" i="5"/>
  <c r="E86" i="5"/>
  <c r="X86" i="5" s="1"/>
  <c r="V87" i="5"/>
  <c r="E87" i="5"/>
  <c r="X87" i="5" s="1"/>
  <c r="V88" i="5"/>
  <c r="E88" i="5"/>
  <c r="X88" i="5" s="1"/>
  <c r="V89" i="5"/>
  <c r="E89" i="5"/>
  <c r="X89" i="5" s="1"/>
  <c r="V90" i="5"/>
  <c r="E90" i="5"/>
  <c r="V91" i="5"/>
  <c r="E91" i="5"/>
  <c r="V92" i="5"/>
  <c r="E92" i="5"/>
  <c r="X92" i="5" s="1"/>
  <c r="V93" i="5"/>
  <c r="E93" i="5"/>
  <c r="X93" i="5" s="1"/>
  <c r="V94" i="5"/>
  <c r="E94" i="5"/>
  <c r="X94" i="5" s="1"/>
  <c r="V95" i="5"/>
  <c r="E95" i="5"/>
  <c r="V96" i="5"/>
  <c r="E96" i="5"/>
  <c r="V97" i="5"/>
  <c r="E97" i="5"/>
  <c r="V98" i="5"/>
  <c r="E98" i="5"/>
  <c r="V99" i="5"/>
  <c r="E99" i="5"/>
  <c r="X99" i="5" s="1"/>
  <c r="V100" i="5"/>
  <c r="E100" i="5"/>
  <c r="X100" i="5" s="1"/>
  <c r="V101" i="5"/>
  <c r="E101" i="5"/>
  <c r="V102" i="5"/>
  <c r="E102" i="5"/>
  <c r="V103" i="5"/>
  <c r="E103" i="5"/>
  <c r="X103" i="5" s="1"/>
  <c r="V104" i="5"/>
  <c r="E104" i="5"/>
  <c r="X104" i="5" s="1"/>
  <c r="V105" i="5"/>
  <c r="E105" i="5"/>
  <c r="X105" i="5" s="1"/>
  <c r="V106" i="5"/>
  <c r="E106" i="5"/>
  <c r="X106" i="5" s="1"/>
  <c r="V107" i="5"/>
  <c r="E107" i="5"/>
  <c r="X107" i="5" s="1"/>
  <c r="V108" i="5"/>
  <c r="E108" i="5"/>
  <c r="V109" i="5"/>
  <c r="E109" i="5"/>
  <c r="X109" i="5" s="1"/>
  <c r="V110" i="5"/>
  <c r="E110" i="5"/>
  <c r="X110" i="5" s="1"/>
  <c r="V111" i="5"/>
  <c r="E111" i="5"/>
  <c r="X111" i="5" s="1"/>
  <c r="V112" i="5"/>
  <c r="E112" i="5"/>
  <c r="X112" i="5" s="1"/>
  <c r="V113" i="5"/>
  <c r="E113" i="5"/>
  <c r="X113" i="5" s="1"/>
  <c r="V114" i="5"/>
  <c r="E114" i="5"/>
  <c r="V115" i="5"/>
  <c r="E115" i="5"/>
  <c r="X115" i="5" s="1"/>
  <c r="V116" i="5"/>
  <c r="E116" i="5"/>
  <c r="X116" i="5" s="1"/>
  <c r="V117" i="5"/>
  <c r="E117" i="5"/>
  <c r="X117" i="5" s="1"/>
  <c r="V118" i="5"/>
  <c r="E118" i="5"/>
  <c r="X118" i="5" s="1"/>
  <c r="V119" i="5"/>
  <c r="E119" i="5"/>
  <c r="V120" i="5"/>
  <c r="E120" i="5"/>
  <c r="V121" i="5"/>
  <c r="E121" i="5"/>
  <c r="V122" i="5"/>
  <c r="E122" i="5"/>
  <c r="X122" i="5" s="1"/>
  <c r="V123" i="5"/>
  <c r="E123" i="5"/>
  <c r="X123" i="5" s="1"/>
  <c r="V124" i="5"/>
  <c r="E124" i="5"/>
  <c r="X124" i="5" s="1"/>
  <c r="V125" i="5"/>
  <c r="E125" i="5"/>
  <c r="V126" i="5"/>
  <c r="E126" i="5"/>
  <c r="V127" i="5"/>
  <c r="E127" i="5"/>
  <c r="V128" i="5"/>
  <c r="E128" i="5"/>
  <c r="X128" i="5" s="1"/>
  <c r="V129" i="5"/>
  <c r="E129" i="5"/>
  <c r="X129" i="5" s="1"/>
  <c r="V130" i="5"/>
  <c r="E130" i="5"/>
  <c r="X130" i="5" s="1"/>
  <c r="V131" i="5"/>
  <c r="E131" i="5"/>
  <c r="X131" i="5" s="1"/>
  <c r="V132" i="5"/>
  <c r="E132" i="5"/>
  <c r="V133" i="5"/>
  <c r="E133" i="5"/>
  <c r="X133" i="5" s="1"/>
  <c r="V134" i="5"/>
  <c r="E134" i="5"/>
  <c r="X134" i="5" s="1"/>
  <c r="V135" i="5"/>
  <c r="E135" i="5"/>
  <c r="X135" i="5" s="1"/>
  <c r="V136" i="5"/>
  <c r="E136" i="5"/>
  <c r="X136" i="5" s="1"/>
  <c r="V137" i="5"/>
  <c r="E137" i="5"/>
  <c r="V138" i="5"/>
  <c r="E138" i="5"/>
  <c r="V139" i="5"/>
  <c r="E139" i="5"/>
  <c r="X139" i="5" s="1"/>
  <c r="V140" i="5"/>
  <c r="E140" i="5"/>
  <c r="X140" i="5" s="1"/>
  <c r="V141" i="5"/>
  <c r="E141" i="5"/>
  <c r="X141" i="5" s="1"/>
  <c r="V142" i="5"/>
  <c r="E142" i="5"/>
  <c r="X142" i="5" s="1"/>
  <c r="V143" i="5"/>
  <c r="E143" i="5"/>
  <c r="X143" i="5" s="1"/>
  <c r="V144" i="5"/>
  <c r="E144" i="5"/>
  <c r="V145" i="5"/>
  <c r="E145" i="5"/>
  <c r="X145" i="5" s="1"/>
  <c r="V146" i="5"/>
  <c r="E146" i="5"/>
  <c r="X146" i="5" s="1"/>
  <c r="V147" i="5"/>
  <c r="E147" i="5"/>
  <c r="X147" i="5" s="1"/>
  <c r="V148" i="5"/>
  <c r="E148" i="5"/>
  <c r="X148" i="5" s="1"/>
  <c r="V149" i="5"/>
  <c r="E149" i="5"/>
  <c r="V150" i="5"/>
  <c r="E150" i="5"/>
  <c r="X150" i="5" s="1"/>
  <c r="V151" i="5"/>
  <c r="E151" i="5"/>
  <c r="V152" i="5"/>
  <c r="E152" i="5"/>
  <c r="X152" i="5" s="1"/>
  <c r="V153" i="5"/>
  <c r="E153" i="5"/>
  <c r="X153" i="5" s="1"/>
  <c r="V154" i="5"/>
  <c r="E154" i="5"/>
  <c r="X154" i="5" s="1"/>
  <c r="V155" i="5"/>
  <c r="E155" i="5"/>
  <c r="X155" i="5" s="1"/>
  <c r="V156" i="5"/>
  <c r="E156" i="5"/>
  <c r="V157" i="5"/>
  <c r="E157" i="5"/>
  <c r="X157" i="5" s="1"/>
  <c r="V158" i="5"/>
  <c r="E158" i="5"/>
  <c r="X158" i="5" s="1"/>
  <c r="V159" i="5"/>
  <c r="E159" i="5"/>
  <c r="X159" i="5" s="1"/>
  <c r="V160" i="5"/>
  <c r="E160" i="5"/>
  <c r="X160" i="5" s="1"/>
  <c r="V161" i="5"/>
  <c r="E161" i="5"/>
  <c r="X161" i="5" s="1"/>
  <c r="V162" i="5"/>
  <c r="E162" i="5"/>
  <c r="V163" i="5"/>
  <c r="E163" i="5"/>
  <c r="X163" i="5" s="1"/>
  <c r="V164" i="5"/>
  <c r="E164" i="5"/>
  <c r="X164" i="5" s="1"/>
  <c r="V165" i="5"/>
  <c r="E165" i="5"/>
  <c r="X165" i="5" s="1"/>
  <c r="V166" i="5"/>
  <c r="E166" i="5"/>
  <c r="X166" i="5" s="1"/>
  <c r="V167" i="5"/>
  <c r="E167" i="5"/>
  <c r="V168" i="5"/>
  <c r="E168" i="5"/>
  <c r="V169" i="5"/>
  <c r="E169" i="5"/>
  <c r="X169" i="5" s="1"/>
  <c r="V170" i="5"/>
  <c r="E170" i="5"/>
  <c r="X170" i="5" s="1"/>
  <c r="V171" i="5"/>
  <c r="E171" i="5"/>
  <c r="X171" i="5" s="1"/>
  <c r="V172" i="5"/>
  <c r="E172" i="5"/>
  <c r="X172" i="5" s="1"/>
  <c r="V173" i="5"/>
  <c r="E173" i="5"/>
  <c r="V174" i="5"/>
  <c r="E174" i="5"/>
  <c r="V175" i="5"/>
  <c r="E175" i="5"/>
  <c r="X175" i="5" s="1"/>
  <c r="V176" i="5"/>
  <c r="E176" i="5"/>
  <c r="X176" i="5" s="1"/>
  <c r="V177" i="5"/>
  <c r="E177" i="5"/>
  <c r="X177" i="5" s="1"/>
  <c r="V178" i="5"/>
  <c r="E178" i="5"/>
  <c r="X178" i="5" s="1"/>
  <c r="V179" i="5"/>
  <c r="E179" i="5"/>
  <c r="V180" i="5"/>
  <c r="E180" i="5"/>
  <c r="V181" i="5"/>
  <c r="E181" i="5"/>
  <c r="X181" i="5" s="1"/>
  <c r="V182" i="5"/>
  <c r="E182" i="5"/>
  <c r="X182" i="5" s="1"/>
  <c r="V183" i="5"/>
  <c r="E183" i="5"/>
  <c r="X183" i="5" s="1"/>
  <c r="V184" i="5"/>
  <c r="E184" i="5"/>
  <c r="X184" i="5" s="1"/>
  <c r="V185" i="5"/>
  <c r="E185" i="5"/>
  <c r="V186" i="5"/>
  <c r="E186" i="5"/>
  <c r="V187" i="5"/>
  <c r="E187" i="5"/>
  <c r="X187" i="5" s="1"/>
  <c r="V188" i="5"/>
  <c r="E188" i="5"/>
  <c r="X188" i="5" s="1"/>
  <c r="V189" i="5"/>
  <c r="E189" i="5"/>
  <c r="X189" i="5" s="1"/>
  <c r="V190" i="5"/>
  <c r="E190" i="5"/>
  <c r="X190" i="5" s="1"/>
  <c r="V191" i="5"/>
  <c r="E191" i="5"/>
  <c r="V192" i="5"/>
  <c r="E192" i="5"/>
  <c r="V193" i="5"/>
  <c r="E193" i="5"/>
  <c r="V194" i="5"/>
  <c r="E194" i="5"/>
  <c r="X194" i="5" s="1"/>
  <c r="V195" i="5"/>
  <c r="E195" i="5"/>
  <c r="X195" i="5" s="1"/>
  <c r="V196" i="5"/>
  <c r="E196" i="5"/>
  <c r="X196" i="5" s="1"/>
  <c r="V197" i="5"/>
  <c r="E197" i="5"/>
  <c r="V198" i="5"/>
  <c r="E198" i="5"/>
  <c r="V199" i="5"/>
  <c r="E199" i="5"/>
  <c r="X199" i="5" s="1"/>
  <c r="V200" i="5"/>
  <c r="E200" i="5"/>
  <c r="X200" i="5" s="1"/>
  <c r="V201" i="5"/>
  <c r="E201" i="5"/>
  <c r="X201" i="5" s="1"/>
  <c r="V202" i="5"/>
  <c r="E202" i="5"/>
  <c r="X202" i="5" s="1"/>
  <c r="V203" i="5"/>
  <c r="E203" i="5"/>
  <c r="X203" i="5" s="1"/>
  <c r="V204" i="5"/>
  <c r="E204" i="5"/>
  <c r="V205" i="5"/>
  <c r="E205" i="5"/>
  <c r="V206" i="5"/>
  <c r="E206" i="5"/>
  <c r="X206" i="5" s="1"/>
  <c r="V207" i="5"/>
  <c r="E207" i="5"/>
  <c r="X207" i="5" s="1"/>
  <c r="V208" i="5"/>
  <c r="E208" i="5"/>
  <c r="X208" i="5" s="1"/>
  <c r="V209" i="5"/>
  <c r="E209" i="5"/>
  <c r="V210" i="5"/>
  <c r="E210" i="5"/>
  <c r="X210" i="5" s="1"/>
  <c r="V211" i="5"/>
  <c r="E211" i="5"/>
  <c r="X211" i="5" s="1"/>
  <c r="V212" i="5"/>
  <c r="E212" i="5"/>
  <c r="X212" i="5" s="1"/>
  <c r="V213" i="5"/>
  <c r="E213" i="5"/>
  <c r="X213" i="5" s="1"/>
  <c r="V214" i="5"/>
  <c r="E214" i="5"/>
  <c r="X214" i="5" s="1"/>
  <c r="V215" i="5"/>
  <c r="E215" i="5"/>
  <c r="V216" i="5"/>
  <c r="E216" i="5"/>
  <c r="V217" i="5"/>
  <c r="E217" i="5"/>
  <c r="X217" i="5" s="1"/>
  <c r="V218" i="5"/>
  <c r="E218" i="5"/>
  <c r="X218" i="5" s="1"/>
  <c r="V219" i="5"/>
  <c r="E219" i="5"/>
  <c r="X219" i="5" s="1"/>
  <c r="V220" i="5"/>
  <c r="E220" i="5"/>
  <c r="X220" i="5" s="1"/>
  <c r="V221" i="5"/>
  <c r="E221" i="5"/>
  <c r="V222" i="5"/>
  <c r="E222" i="5"/>
  <c r="V223" i="5"/>
  <c r="E223" i="5"/>
  <c r="V224" i="5"/>
  <c r="E224" i="5"/>
  <c r="X224" i="5" s="1"/>
  <c r="V225" i="5"/>
  <c r="E225" i="5"/>
  <c r="X225" i="5" s="1"/>
  <c r="V226" i="5"/>
  <c r="E226" i="5"/>
  <c r="X226" i="5" s="1"/>
  <c r="V227" i="5"/>
  <c r="E227" i="5"/>
  <c r="V228" i="5"/>
  <c r="E228" i="5"/>
  <c r="V229" i="5"/>
  <c r="E229" i="5"/>
  <c r="X229" i="5" s="1"/>
  <c r="V230" i="5"/>
  <c r="E230" i="5"/>
  <c r="X230" i="5" s="1"/>
  <c r="V231" i="5"/>
  <c r="E231" i="5"/>
  <c r="X231" i="5" s="1"/>
  <c r="V232" i="5"/>
  <c r="E232" i="5"/>
  <c r="X232" i="5" s="1"/>
  <c r="V233" i="5"/>
  <c r="E233" i="5"/>
  <c r="V234" i="5"/>
  <c r="E234" i="5"/>
  <c r="V235" i="5"/>
  <c r="E235" i="5"/>
  <c r="X235" i="5" s="1"/>
  <c r="V236" i="5"/>
  <c r="E236" i="5"/>
  <c r="X236" i="5" s="1"/>
  <c r="V237" i="5"/>
  <c r="E237" i="5"/>
  <c r="X237" i="5" s="1"/>
  <c r="V238" i="5"/>
  <c r="E238" i="5"/>
  <c r="X238" i="5" s="1"/>
  <c r="V239" i="5"/>
  <c r="E239" i="5"/>
  <c r="V240" i="5"/>
  <c r="E240" i="5"/>
  <c r="V241" i="5"/>
  <c r="E241" i="5"/>
  <c r="X241" i="5" s="1"/>
  <c r="V242" i="5"/>
  <c r="E242" i="5"/>
  <c r="X242" i="5" s="1"/>
  <c r="V243" i="5"/>
  <c r="E243" i="5"/>
  <c r="X243" i="5" s="1"/>
  <c r="V244" i="5"/>
  <c r="E244" i="5"/>
  <c r="X244" i="5" s="1"/>
  <c r="V245" i="5"/>
  <c r="E245" i="5"/>
  <c r="X245" i="5" s="1"/>
  <c r="V246" i="5"/>
  <c r="E246" i="5"/>
  <c r="V247" i="5"/>
  <c r="E247" i="5"/>
  <c r="X247" i="5" s="1"/>
  <c r="V248" i="5"/>
  <c r="E248" i="5"/>
  <c r="V249" i="5"/>
  <c r="E249" i="5"/>
  <c r="X249" i="5" s="1"/>
  <c r="V250" i="5"/>
  <c r="E250" i="5"/>
  <c r="X250" i="5" s="1"/>
  <c r="V251" i="5"/>
  <c r="E251" i="5"/>
  <c r="V252" i="5"/>
  <c r="E252" i="5"/>
  <c r="V253" i="5"/>
  <c r="E253" i="5"/>
  <c r="X253" i="5" s="1"/>
  <c r="V254" i="5"/>
  <c r="E254" i="5"/>
  <c r="X254" i="5" s="1"/>
  <c r="V255" i="5"/>
  <c r="E255" i="5"/>
  <c r="X255" i="5" s="1"/>
  <c r="V256" i="5"/>
  <c r="E256" i="5"/>
  <c r="X256" i="5" s="1"/>
  <c r="V257" i="5"/>
  <c r="E257" i="5"/>
  <c r="V258" i="5"/>
  <c r="E258" i="5"/>
  <c r="V259" i="5"/>
  <c r="E259" i="5"/>
  <c r="X259" i="5" s="1"/>
  <c r="V260" i="5"/>
  <c r="E260" i="5"/>
  <c r="X260" i="5" s="1"/>
  <c r="V261" i="5"/>
  <c r="E261" i="5"/>
  <c r="X261" i="5" s="1"/>
  <c r="V262" i="5"/>
  <c r="E262" i="5"/>
  <c r="X262" i="5" s="1"/>
  <c r="V263" i="5"/>
  <c r="E263" i="5"/>
  <c r="X263" i="5" s="1"/>
  <c r="V264" i="5"/>
  <c r="E264" i="5"/>
  <c r="V265" i="5"/>
  <c r="E265" i="5"/>
  <c r="X265" i="5" s="1"/>
  <c r="V266" i="5"/>
  <c r="E266" i="5"/>
  <c r="X266" i="5" s="1"/>
  <c r="V267" i="5"/>
  <c r="E267" i="5"/>
  <c r="X267" i="5" s="1"/>
  <c r="V268" i="5"/>
  <c r="E268" i="5"/>
  <c r="X268" i="5" s="1"/>
  <c r="V269" i="5"/>
  <c r="E269" i="5"/>
  <c r="V270" i="5"/>
  <c r="E270" i="5"/>
  <c r="X270" i="5" s="1"/>
  <c r="V271" i="5"/>
  <c r="E271" i="5"/>
  <c r="V272" i="5"/>
  <c r="E272" i="5"/>
  <c r="X272" i="5" s="1"/>
  <c r="V273" i="5"/>
  <c r="E273" i="5"/>
  <c r="X273" i="5" s="1"/>
  <c r="V274" i="5"/>
  <c r="E274" i="5"/>
  <c r="X274" i="5" s="1"/>
  <c r="V275" i="5"/>
  <c r="E275" i="5"/>
  <c r="X275" i="5" s="1"/>
  <c r="V276" i="5"/>
  <c r="E276" i="5"/>
  <c r="V277" i="5"/>
  <c r="E277" i="5"/>
  <c r="V278" i="5"/>
  <c r="E278" i="5"/>
  <c r="X278" i="5" s="1"/>
  <c r="V279" i="5"/>
  <c r="E279" i="5"/>
  <c r="X279" i="5" s="1"/>
  <c r="V280" i="5"/>
  <c r="E280" i="5"/>
  <c r="X280" i="5" s="1"/>
  <c r="V281" i="5"/>
  <c r="E281" i="5"/>
  <c r="V282" i="5"/>
  <c r="E282" i="5"/>
  <c r="V283" i="5"/>
  <c r="E283" i="5"/>
  <c r="X283" i="5" s="1"/>
  <c r="V284" i="5"/>
  <c r="E284" i="5"/>
  <c r="X284" i="5" s="1"/>
  <c r="V285" i="5"/>
  <c r="E285" i="5"/>
  <c r="X285" i="5" s="1"/>
  <c r="V286" i="5"/>
  <c r="E286" i="5"/>
  <c r="X286" i="5" s="1"/>
  <c r="V287" i="5"/>
  <c r="E287" i="5"/>
  <c r="V288" i="5"/>
  <c r="E288" i="5"/>
  <c r="V289" i="5"/>
  <c r="E289" i="5"/>
  <c r="V290" i="5"/>
  <c r="E290" i="5"/>
  <c r="X290" i="5" s="1"/>
  <c r="V291" i="5"/>
  <c r="E291" i="5"/>
  <c r="X291" i="5" s="1"/>
  <c r="V292" i="5"/>
  <c r="E292" i="5"/>
  <c r="X292" i="5" s="1"/>
  <c r="V293" i="5"/>
  <c r="E293" i="5"/>
  <c r="V294" i="5"/>
  <c r="E294" i="5"/>
  <c r="V295" i="5"/>
  <c r="E295" i="5"/>
  <c r="X295" i="5" s="1"/>
  <c r="V296" i="5"/>
  <c r="E296" i="5"/>
  <c r="V297" i="5"/>
  <c r="E297" i="5"/>
  <c r="X297" i="5" s="1"/>
  <c r="V298" i="5"/>
  <c r="E298" i="5"/>
  <c r="X298" i="5" s="1"/>
  <c r="V299" i="5"/>
  <c r="E299" i="5"/>
  <c r="V300" i="5"/>
  <c r="E300" i="5"/>
  <c r="V301" i="5"/>
  <c r="E301" i="5"/>
  <c r="X301" i="5" s="1"/>
  <c r="V302" i="5"/>
  <c r="E302" i="5"/>
  <c r="X302" i="5" s="1"/>
  <c r="V303" i="5"/>
  <c r="E303" i="5"/>
  <c r="X303" i="5" s="1"/>
  <c r="V304" i="5"/>
  <c r="E304" i="5"/>
  <c r="X304" i="5" s="1"/>
  <c r="V305" i="5"/>
  <c r="E305" i="5"/>
  <c r="V306" i="5"/>
  <c r="E306" i="5"/>
  <c r="V307" i="5"/>
  <c r="E307" i="5"/>
  <c r="V308" i="5"/>
  <c r="E308" i="5"/>
  <c r="X308" i="5" s="1"/>
  <c r="V309" i="5"/>
  <c r="E309" i="5"/>
  <c r="X309" i="5" s="1"/>
  <c r="V310" i="5"/>
  <c r="E310" i="5"/>
  <c r="X310" i="5" s="1"/>
  <c r="V311" i="5"/>
  <c r="E311" i="5"/>
  <c r="V312" i="5"/>
  <c r="E312" i="5"/>
  <c r="V313" i="5"/>
  <c r="E313" i="5"/>
  <c r="X313" i="5" s="1"/>
  <c r="V314" i="5"/>
  <c r="E314" i="5"/>
  <c r="X314" i="5" s="1"/>
  <c r="V315" i="5"/>
  <c r="E315" i="5"/>
  <c r="X315" i="5" s="1"/>
  <c r="V316" i="5"/>
  <c r="E316" i="5"/>
  <c r="X316" i="5" s="1"/>
  <c r="V317" i="5"/>
  <c r="E317" i="5"/>
  <c r="V318" i="5"/>
  <c r="E318" i="5"/>
  <c r="V319" i="5"/>
  <c r="E319" i="5"/>
  <c r="X319" i="5" s="1"/>
  <c r="V320" i="5"/>
  <c r="E320" i="5"/>
  <c r="X320" i="5" s="1"/>
  <c r="V321" i="5"/>
  <c r="E321" i="5"/>
  <c r="X321" i="5" s="1"/>
  <c r="V322" i="5"/>
  <c r="E322" i="5"/>
  <c r="V323" i="5"/>
  <c r="E323" i="5"/>
  <c r="V324" i="5"/>
  <c r="E324" i="5"/>
  <c r="V325" i="5"/>
  <c r="E325" i="5"/>
  <c r="V326" i="5"/>
  <c r="E326" i="5"/>
  <c r="X326" i="5" s="1"/>
  <c r="V327" i="5"/>
  <c r="E327" i="5"/>
  <c r="X327" i="5" s="1"/>
  <c r="V328" i="5"/>
  <c r="E328" i="5"/>
  <c r="X328" i="5" s="1"/>
  <c r="V329" i="5"/>
  <c r="E329" i="5"/>
  <c r="V330" i="5"/>
  <c r="E330" i="5"/>
  <c r="V331" i="5"/>
  <c r="E331" i="5"/>
  <c r="V332" i="5"/>
  <c r="E332" i="5"/>
  <c r="X332" i="5" s="1"/>
  <c r="V333" i="5"/>
  <c r="E333" i="5"/>
  <c r="X333" i="5" s="1"/>
  <c r="V334" i="5"/>
  <c r="E334" i="5"/>
  <c r="X334" i="5" s="1"/>
  <c r="V335" i="5"/>
  <c r="E335" i="5"/>
  <c r="V336" i="5"/>
  <c r="E336" i="5"/>
  <c r="V337" i="5"/>
  <c r="E337" i="5"/>
  <c r="X337" i="5" s="1"/>
  <c r="V338" i="5"/>
  <c r="E338" i="5"/>
  <c r="X338" i="5" s="1"/>
  <c r="V339" i="5"/>
  <c r="E339" i="5"/>
  <c r="X339" i="5" s="1"/>
  <c r="V340" i="5"/>
  <c r="E340" i="5"/>
  <c r="X340" i="5" s="1"/>
  <c r="V341" i="5"/>
  <c r="E341" i="5"/>
  <c r="V342" i="5"/>
  <c r="E342" i="5"/>
  <c r="V343" i="5"/>
  <c r="E343" i="5"/>
  <c r="X343" i="5" s="1"/>
  <c r="V344" i="5"/>
  <c r="E344" i="5"/>
  <c r="X344" i="5" s="1"/>
  <c r="V345" i="5"/>
  <c r="E345" i="5"/>
  <c r="X345" i="5" s="1"/>
  <c r="V346" i="5"/>
  <c r="E346" i="5"/>
  <c r="X346" i="5" s="1"/>
  <c r="V347" i="5"/>
  <c r="E347" i="5"/>
  <c r="V348" i="5"/>
  <c r="E348" i="5"/>
  <c r="X348" i="5" s="1"/>
  <c r="V349" i="5"/>
  <c r="E349" i="5"/>
  <c r="X349" i="5" s="1"/>
  <c r="V350" i="5"/>
  <c r="E350" i="5"/>
  <c r="X350" i="5" s="1"/>
  <c r="V351" i="5"/>
  <c r="E351" i="5"/>
  <c r="X351" i="5" s="1"/>
  <c r="V352" i="5"/>
  <c r="E352" i="5"/>
  <c r="X352" i="5" s="1"/>
  <c r="V353" i="5"/>
  <c r="E353" i="5"/>
  <c r="V354" i="5"/>
  <c r="E354" i="5"/>
  <c r="V355" i="5"/>
  <c r="E355" i="5"/>
  <c r="X355" i="5" s="1"/>
  <c r="V356" i="5"/>
  <c r="E356" i="5"/>
  <c r="X356" i="5" s="1"/>
  <c r="V357" i="5"/>
  <c r="E357" i="5"/>
  <c r="X357" i="5" s="1"/>
  <c r="V358" i="5"/>
  <c r="E358" i="5"/>
  <c r="X358" i="5" s="1"/>
  <c r="V359" i="5"/>
  <c r="E359" i="5"/>
  <c r="V360" i="5"/>
  <c r="E360" i="5"/>
  <c r="V361" i="5"/>
  <c r="E361" i="5"/>
  <c r="X361" i="5" s="1"/>
  <c r="V362" i="5"/>
  <c r="E362" i="5"/>
  <c r="X362" i="5" s="1"/>
  <c r="V363" i="5"/>
  <c r="E363" i="5"/>
  <c r="X363" i="5" s="1"/>
  <c r="V364" i="5"/>
  <c r="E364" i="5"/>
  <c r="X364" i="5" s="1"/>
  <c r="V365" i="5"/>
  <c r="E365" i="5"/>
  <c r="V366" i="5"/>
  <c r="E366" i="5"/>
  <c r="V367" i="5"/>
  <c r="E367" i="5"/>
  <c r="V368" i="5"/>
  <c r="E368" i="5"/>
  <c r="X368" i="5" s="1"/>
  <c r="V369" i="5"/>
  <c r="E369" i="5"/>
  <c r="X369" i="5" s="1"/>
  <c r="V370" i="5"/>
  <c r="E370" i="5"/>
  <c r="X370" i="5" s="1"/>
  <c r="V371" i="5"/>
  <c r="E371" i="5"/>
  <c r="V372" i="5"/>
  <c r="E372" i="5"/>
  <c r="X372" i="5" s="1"/>
  <c r="V373" i="5"/>
  <c r="E373" i="5"/>
  <c r="X373" i="5" s="1"/>
  <c r="V374" i="5"/>
  <c r="E374" i="5"/>
  <c r="X374" i="5" s="1"/>
  <c r="V375" i="5"/>
  <c r="E375" i="5"/>
  <c r="X375" i="5" s="1"/>
  <c r="V376" i="5"/>
  <c r="E376" i="5"/>
  <c r="X376" i="5" s="1"/>
  <c r="V377" i="5"/>
  <c r="E377" i="5"/>
  <c r="V378" i="5"/>
  <c r="E378" i="5"/>
  <c r="V379" i="5"/>
  <c r="E379" i="5"/>
  <c r="X379" i="5" s="1"/>
  <c r="V380" i="5"/>
  <c r="E380" i="5"/>
  <c r="X380" i="5" s="1"/>
  <c r="V381" i="5"/>
  <c r="E381" i="5"/>
  <c r="X381" i="5" s="1"/>
  <c r="V382" i="5"/>
  <c r="E382" i="5"/>
  <c r="X382" i="5" s="1"/>
  <c r="V383" i="5"/>
  <c r="E383" i="5"/>
  <c r="V384" i="5"/>
  <c r="E384" i="5"/>
  <c r="V385" i="5"/>
  <c r="E385" i="5"/>
  <c r="X385" i="5" s="1"/>
  <c r="V386" i="5"/>
  <c r="E386" i="5"/>
  <c r="X386" i="5" s="1"/>
  <c r="V387" i="5"/>
  <c r="E387" i="5"/>
  <c r="X387" i="5" s="1"/>
  <c r="V388" i="5"/>
  <c r="E388" i="5"/>
  <c r="X388" i="5" s="1"/>
  <c r="V389" i="5"/>
  <c r="E389" i="5"/>
  <c r="X389" i="5" s="1"/>
  <c r="V390" i="5"/>
  <c r="E390" i="5"/>
  <c r="V391" i="5"/>
  <c r="E391" i="5"/>
  <c r="X391" i="5" s="1"/>
  <c r="V392" i="5"/>
  <c r="E392" i="5"/>
  <c r="X392" i="5" s="1"/>
  <c r="V393" i="5"/>
  <c r="E393" i="5"/>
  <c r="X393" i="5" s="1"/>
  <c r="V394" i="5"/>
  <c r="E394" i="5"/>
  <c r="X394" i="5" s="1"/>
  <c r="V395" i="5"/>
  <c r="E395" i="5"/>
  <c r="V396" i="5"/>
  <c r="E396" i="5"/>
  <c r="X396" i="5" s="1"/>
  <c r="V397" i="5"/>
  <c r="E397" i="5"/>
  <c r="X397" i="5" s="1"/>
  <c r="V398" i="5"/>
  <c r="E398" i="5"/>
  <c r="X398" i="5" s="1"/>
  <c r="V399" i="5"/>
  <c r="E399" i="5"/>
  <c r="X399" i="5" s="1"/>
  <c r="V400" i="5"/>
  <c r="E400" i="5"/>
  <c r="X400" i="5" s="1"/>
  <c r="V401" i="5"/>
  <c r="E401" i="5"/>
  <c r="V402" i="5"/>
  <c r="E402" i="5"/>
  <c r="V403" i="5"/>
  <c r="E403" i="5"/>
  <c r="X403" i="5" s="1"/>
  <c r="V404" i="5"/>
  <c r="E404" i="5"/>
  <c r="X404" i="5" s="1"/>
  <c r="V405" i="5"/>
  <c r="E405" i="5"/>
  <c r="X405" i="5" s="1"/>
  <c r="V406" i="5"/>
  <c r="E406" i="5"/>
  <c r="X406" i="5" s="1"/>
  <c r="V407" i="5"/>
  <c r="E407" i="5"/>
  <c r="V408" i="5"/>
  <c r="E408" i="5"/>
  <c r="X408" i="5" s="1"/>
  <c r="V409" i="5"/>
  <c r="E409" i="5"/>
  <c r="X409" i="5" s="1"/>
  <c r="V410" i="5"/>
  <c r="E410" i="5"/>
  <c r="X410" i="5" s="1"/>
  <c r="V411" i="5"/>
  <c r="E411" i="5"/>
  <c r="X411" i="5" s="1"/>
  <c r="V412" i="5"/>
  <c r="E412" i="5"/>
  <c r="X412" i="5" s="1"/>
  <c r="V413" i="5"/>
  <c r="E413" i="5"/>
  <c r="X413" i="5" s="1"/>
  <c r="V414" i="5"/>
  <c r="E414" i="5"/>
  <c r="V415" i="5"/>
  <c r="E415" i="5"/>
  <c r="V416" i="5"/>
  <c r="E416" i="5"/>
  <c r="X416" i="5" s="1"/>
  <c r="V417" i="5"/>
  <c r="E417" i="5"/>
  <c r="X417" i="5" s="1"/>
  <c r="V418" i="5"/>
  <c r="E418" i="5"/>
  <c r="X418" i="5" s="1"/>
  <c r="V419" i="5"/>
  <c r="E419" i="5"/>
  <c r="V420" i="5"/>
  <c r="E420" i="5"/>
  <c r="X420" i="5" s="1"/>
  <c r="V421" i="5"/>
  <c r="E421" i="5"/>
  <c r="X421" i="5" s="1"/>
  <c r="V422" i="5"/>
  <c r="E422" i="5"/>
  <c r="X422" i="5" s="1"/>
  <c r="V423" i="5"/>
  <c r="E423" i="5"/>
  <c r="X423" i="5" s="1"/>
  <c r="V424" i="5"/>
  <c r="E424" i="5"/>
  <c r="X424" i="5" s="1"/>
  <c r="V425" i="5"/>
  <c r="E425" i="5"/>
  <c r="X425" i="5" s="1"/>
  <c r="V426" i="5"/>
  <c r="E426" i="5"/>
  <c r="V427" i="5"/>
  <c r="E427" i="5"/>
  <c r="X427" i="5" s="1"/>
  <c r="V428" i="5"/>
  <c r="E428" i="5"/>
  <c r="X428" i="5" s="1"/>
  <c r="V429" i="5"/>
  <c r="E429" i="5"/>
  <c r="X429" i="5" s="1"/>
  <c r="V430" i="5"/>
  <c r="E430" i="5"/>
  <c r="X430" i="5" s="1"/>
  <c r="V431" i="5"/>
  <c r="E431" i="5"/>
  <c r="V432" i="5"/>
  <c r="E432" i="5"/>
  <c r="X432" i="5" s="1"/>
  <c r="V433" i="5"/>
  <c r="E433" i="5"/>
  <c r="V434" i="5"/>
  <c r="E434" i="5"/>
  <c r="X434" i="5" s="1"/>
  <c r="V435" i="5"/>
  <c r="E435" i="5"/>
  <c r="X435" i="5" s="1"/>
  <c r="V436" i="5"/>
  <c r="E436" i="5"/>
  <c r="X436" i="5" s="1"/>
  <c r="V437" i="5"/>
  <c r="E437" i="5"/>
  <c r="X437" i="5" s="1"/>
  <c r="V438" i="5"/>
  <c r="E438" i="5"/>
  <c r="V439" i="5"/>
  <c r="E439" i="5"/>
  <c r="X439" i="5" s="1"/>
  <c r="V440" i="5"/>
  <c r="E440" i="5"/>
  <c r="X440" i="5" s="1"/>
  <c r="V441" i="5"/>
  <c r="E441" i="5"/>
  <c r="X441" i="5" s="1"/>
  <c r="V442" i="5"/>
  <c r="E442" i="5"/>
  <c r="X442" i="5" s="1"/>
  <c r="V443" i="5"/>
  <c r="E443" i="5"/>
  <c r="V444" i="5"/>
  <c r="E444" i="5"/>
  <c r="X444" i="5" s="1"/>
  <c r="V445" i="5"/>
  <c r="E445" i="5"/>
  <c r="X445" i="5" s="1"/>
  <c r="V446" i="5"/>
  <c r="E446" i="5"/>
  <c r="X446" i="5" s="1"/>
  <c r="V447" i="5"/>
  <c r="E447" i="5"/>
  <c r="X447" i="5" s="1"/>
  <c r="V448" i="5"/>
  <c r="E448" i="5"/>
  <c r="X448" i="5" s="1"/>
  <c r="V449" i="5"/>
  <c r="E449" i="5"/>
  <c r="V450" i="5"/>
  <c r="E450" i="5"/>
  <c r="V451" i="5"/>
  <c r="E451" i="5"/>
  <c r="X451" i="5" s="1"/>
  <c r="V452" i="5"/>
  <c r="E452" i="5"/>
  <c r="X452" i="5" s="1"/>
  <c r="V453" i="5"/>
  <c r="E453" i="5"/>
  <c r="X453" i="5" s="1"/>
  <c r="V454" i="5"/>
  <c r="E454" i="5"/>
  <c r="X454" i="5" s="1"/>
  <c r="V455" i="5"/>
  <c r="E455" i="5"/>
  <c r="V456" i="5"/>
  <c r="E456" i="5"/>
  <c r="V457" i="5"/>
  <c r="E457" i="5"/>
  <c r="X457" i="5" s="1"/>
  <c r="V458" i="5"/>
  <c r="E458" i="5"/>
  <c r="V459" i="5"/>
  <c r="E459" i="5"/>
  <c r="X459" i="5" s="1"/>
  <c r="V460" i="5"/>
  <c r="E460" i="5"/>
  <c r="X460" i="5" s="1"/>
  <c r="V461" i="5"/>
  <c r="E461" i="5"/>
  <c r="V462" i="5"/>
  <c r="E462" i="5"/>
  <c r="V463" i="5"/>
  <c r="E463" i="5"/>
  <c r="V464" i="5"/>
  <c r="E464" i="5"/>
  <c r="X464" i="5" s="1"/>
  <c r="V465" i="5"/>
  <c r="E465" i="5"/>
  <c r="X465" i="5" s="1"/>
  <c r="V466" i="5"/>
  <c r="E466" i="5"/>
  <c r="X466" i="5" s="1"/>
  <c r="V467" i="5"/>
  <c r="E467" i="5"/>
  <c r="V468" i="5"/>
  <c r="E468" i="5"/>
  <c r="V469" i="5"/>
  <c r="E469" i="5"/>
  <c r="X469" i="5" s="1"/>
  <c r="V470" i="5"/>
  <c r="E470" i="5"/>
  <c r="X470" i="5" s="1"/>
  <c r="V471" i="5"/>
  <c r="E471" i="5"/>
  <c r="X471" i="5" s="1"/>
  <c r="V472" i="5"/>
  <c r="E472" i="5"/>
  <c r="X472" i="5" s="1"/>
  <c r="V473" i="5"/>
  <c r="E473" i="5"/>
  <c r="V474" i="5"/>
  <c r="E474" i="5"/>
  <c r="V475" i="5"/>
  <c r="E475" i="5"/>
  <c r="V476" i="5"/>
  <c r="E476" i="5"/>
  <c r="X476" i="5" s="1"/>
  <c r="V477" i="5"/>
  <c r="E477" i="5"/>
  <c r="X477" i="5" s="1"/>
  <c r="V478" i="5"/>
  <c r="E478" i="5"/>
  <c r="X478" i="5" s="1"/>
  <c r="V479" i="5"/>
  <c r="E479" i="5"/>
  <c r="V480" i="5"/>
  <c r="E480" i="5"/>
  <c r="X480" i="5" s="1"/>
  <c r="V481" i="5"/>
  <c r="E481" i="5"/>
  <c r="X481" i="5" s="1"/>
  <c r="V482" i="5"/>
  <c r="E482" i="5"/>
  <c r="X482" i="5" s="1"/>
  <c r="V483" i="5"/>
  <c r="E483" i="5"/>
  <c r="X483" i="5" s="1"/>
  <c r="V484" i="5"/>
  <c r="E484" i="5"/>
  <c r="X484" i="5" s="1"/>
  <c r="V485" i="5"/>
  <c r="E485" i="5"/>
  <c r="V486" i="5"/>
  <c r="E486" i="5"/>
  <c r="V487" i="5"/>
  <c r="E487" i="5"/>
  <c r="X487" i="5" s="1"/>
  <c r="V488" i="5"/>
  <c r="E488" i="5"/>
  <c r="X488" i="5" s="1"/>
  <c r="V489" i="5"/>
  <c r="E489" i="5"/>
  <c r="X489" i="5" s="1"/>
  <c r="V490" i="5"/>
  <c r="E490" i="5"/>
  <c r="X490" i="5" s="1"/>
  <c r="V491" i="5"/>
  <c r="E491" i="5"/>
  <c r="V492" i="5"/>
  <c r="E492" i="5"/>
  <c r="V493" i="5"/>
  <c r="E493" i="5"/>
  <c r="X493" i="5" s="1"/>
  <c r="V494" i="5"/>
  <c r="E494" i="5"/>
  <c r="X494" i="5" s="1"/>
  <c r="V495" i="5"/>
  <c r="E495" i="5"/>
  <c r="X495" i="5" s="1"/>
  <c r="V496" i="5"/>
  <c r="E496" i="5"/>
  <c r="X496" i="5" s="1"/>
  <c r="V497" i="5"/>
  <c r="E497" i="5"/>
  <c r="V498" i="5"/>
  <c r="E498" i="5"/>
  <c r="V499" i="5"/>
  <c r="E499" i="5"/>
  <c r="X499" i="5" s="1"/>
  <c r="V500" i="5"/>
  <c r="E500" i="5"/>
  <c r="X500" i="5" s="1"/>
  <c r="V501" i="5"/>
  <c r="E501" i="5"/>
  <c r="X501" i="5" s="1"/>
  <c r="V502" i="5"/>
  <c r="E502" i="5"/>
  <c r="X502" i="5" s="1"/>
  <c r="V503" i="5"/>
  <c r="E503" i="5"/>
  <c r="V504" i="5"/>
  <c r="E504" i="5"/>
  <c r="V505" i="5"/>
  <c r="E505" i="5"/>
  <c r="V506" i="5"/>
  <c r="E506" i="5"/>
  <c r="X506" i="5" s="1"/>
  <c r="V507" i="5"/>
  <c r="E507" i="5"/>
  <c r="X507" i="5" s="1"/>
  <c r="V508" i="5"/>
  <c r="E508" i="5"/>
  <c r="X508" i="5" s="1"/>
  <c r="V509" i="5"/>
  <c r="E509" i="5"/>
  <c r="V510" i="5"/>
  <c r="E510" i="5"/>
  <c r="X510" i="5" s="1"/>
  <c r="V511" i="5"/>
  <c r="E511" i="5"/>
  <c r="X511" i="5" s="1"/>
  <c r="V512" i="5"/>
  <c r="E512" i="5"/>
  <c r="X512" i="5" s="1"/>
  <c r="V513" i="5"/>
  <c r="E513" i="5"/>
  <c r="X513" i="5" s="1"/>
  <c r="V514" i="5"/>
  <c r="E514" i="5"/>
  <c r="X514" i="5" s="1"/>
  <c r="V515" i="5"/>
  <c r="E515" i="5"/>
  <c r="V516" i="5"/>
  <c r="E516" i="5"/>
  <c r="V517" i="5"/>
  <c r="E517" i="5"/>
  <c r="V518" i="5"/>
  <c r="E518" i="5"/>
  <c r="X518" i="5" s="1"/>
  <c r="V519" i="5"/>
  <c r="E519" i="5"/>
  <c r="X519" i="5" s="1"/>
  <c r="V520" i="5"/>
  <c r="E520" i="5"/>
  <c r="X520" i="5" s="1"/>
  <c r="V521" i="5"/>
  <c r="E521" i="5"/>
  <c r="V522" i="5"/>
  <c r="E522" i="5"/>
  <c r="V523" i="5"/>
  <c r="E523" i="5"/>
  <c r="X523" i="5" s="1"/>
  <c r="V524" i="5"/>
  <c r="E524" i="5"/>
  <c r="V525" i="5"/>
  <c r="E525" i="5"/>
  <c r="X525" i="5" s="1"/>
  <c r="V526" i="5"/>
  <c r="E526" i="5"/>
  <c r="X526" i="5" s="1"/>
  <c r="V527" i="5"/>
  <c r="E527" i="5"/>
  <c r="V528" i="5"/>
  <c r="E528" i="5"/>
  <c r="X528" i="5" s="1"/>
  <c r="V529" i="5"/>
  <c r="E529" i="5"/>
  <c r="X529" i="5" s="1"/>
  <c r="V530" i="5"/>
  <c r="E530" i="5"/>
  <c r="X530" i="5" s="1"/>
  <c r="V531" i="5"/>
  <c r="E531" i="5"/>
  <c r="X531" i="5" s="1"/>
  <c r="V532" i="5"/>
  <c r="E532" i="5"/>
  <c r="X532" i="5" s="1"/>
  <c r="V533" i="5"/>
  <c r="E533" i="5"/>
  <c r="V534" i="5"/>
  <c r="E534" i="5"/>
  <c r="V535" i="5"/>
  <c r="E535" i="5"/>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V546" i="5"/>
  <c r="E546" i="5"/>
  <c r="V547" i="5"/>
  <c r="E547" i="5"/>
  <c r="X547" i="5" s="1"/>
  <c r="V548" i="5"/>
  <c r="E548" i="5"/>
  <c r="V549" i="5"/>
  <c r="E549" i="5"/>
  <c r="X549" i="5" s="1"/>
  <c r="V550" i="5"/>
  <c r="E550" i="5"/>
  <c r="X550" i="5" s="1"/>
  <c r="V551" i="5"/>
  <c r="E551" i="5"/>
  <c r="V552" i="5"/>
  <c r="E552" i="5"/>
  <c r="X552" i="5" s="1"/>
  <c r="V553" i="5"/>
  <c r="E553" i="5"/>
  <c r="X553" i="5" s="1"/>
  <c r="V554" i="5"/>
  <c r="E554" i="5"/>
  <c r="X554" i="5" s="1"/>
  <c r="V555" i="5"/>
  <c r="E555" i="5"/>
  <c r="X555" i="5" s="1"/>
  <c r="V556" i="5"/>
  <c r="E556" i="5"/>
  <c r="X556" i="5" s="1"/>
  <c r="V557" i="5"/>
  <c r="E557" i="5"/>
  <c r="V558" i="5"/>
  <c r="E558" i="5"/>
  <c r="V559" i="5"/>
  <c r="E559" i="5"/>
  <c r="X559" i="5" s="1"/>
  <c r="V560" i="5"/>
  <c r="E560" i="5"/>
  <c r="X560" i="5" s="1"/>
  <c r="V561" i="5"/>
  <c r="E561" i="5"/>
  <c r="X561" i="5" s="1"/>
  <c r="V562" i="5"/>
  <c r="E562" i="5"/>
  <c r="X562" i="5" s="1"/>
  <c r="V563" i="5"/>
  <c r="E563" i="5"/>
  <c r="V564" i="5"/>
  <c r="E564" i="5"/>
  <c r="V565" i="5"/>
  <c r="E565" i="5"/>
  <c r="V566" i="5"/>
  <c r="E566" i="5"/>
  <c r="V567" i="5"/>
  <c r="E567" i="5"/>
  <c r="X567" i="5" s="1"/>
  <c r="V568" i="5"/>
  <c r="E568" i="5"/>
  <c r="X568" i="5" s="1"/>
  <c r="V569" i="5"/>
  <c r="E569" i="5"/>
  <c r="V570" i="5"/>
  <c r="E570" i="5"/>
  <c r="X570" i="5" s="1"/>
  <c r="V571" i="5"/>
  <c r="E571" i="5"/>
  <c r="X571" i="5" s="1"/>
  <c r="V572" i="5"/>
  <c r="E572" i="5"/>
  <c r="X572" i="5" s="1"/>
  <c r="V573" i="5"/>
  <c r="E573" i="5"/>
  <c r="X573" i="5" s="1"/>
  <c r="V574" i="5"/>
  <c r="E574" i="5"/>
  <c r="X574" i="5" s="1"/>
  <c r="V575" i="5"/>
  <c r="E575" i="5"/>
  <c r="V576" i="5"/>
  <c r="E576" i="5"/>
  <c r="V577" i="5"/>
  <c r="E577" i="5"/>
  <c r="X577" i="5" s="1"/>
  <c r="V578" i="5"/>
  <c r="E578" i="5"/>
  <c r="V579" i="5"/>
  <c r="E579" i="5"/>
  <c r="X579" i="5" s="1"/>
  <c r="V580" i="5"/>
  <c r="E580" i="5"/>
  <c r="X580" i="5" s="1"/>
  <c r="V581" i="5"/>
  <c r="E581" i="5"/>
  <c r="V582" i="5"/>
  <c r="E582" i="5"/>
  <c r="X582" i="5" s="1"/>
  <c r="V583" i="5"/>
  <c r="E583" i="5"/>
  <c r="V584" i="5"/>
  <c r="E584" i="5"/>
  <c r="X584" i="5" s="1"/>
  <c r="V585" i="5"/>
  <c r="E585" i="5"/>
  <c r="X585" i="5" s="1"/>
  <c r="V586" i="5"/>
  <c r="E586" i="5"/>
  <c r="X586" i="5" s="1"/>
  <c r="V587" i="5"/>
  <c r="E587" i="5"/>
  <c r="V588" i="5"/>
  <c r="E588" i="5"/>
  <c r="V589" i="5"/>
  <c r="E589" i="5"/>
  <c r="X589" i="5" s="1"/>
  <c r="V590" i="5"/>
  <c r="E590" i="5"/>
  <c r="X590" i="5" s="1"/>
  <c r="V591" i="5"/>
  <c r="E591" i="5"/>
  <c r="X591" i="5" s="1"/>
  <c r="V592" i="5"/>
  <c r="E592" i="5"/>
  <c r="X592" i="5" s="1"/>
  <c r="V593" i="5"/>
  <c r="E593" i="5"/>
  <c r="V594" i="5"/>
  <c r="E594" i="5"/>
  <c r="X594" i="5" s="1"/>
  <c r="V595" i="5"/>
  <c r="E595" i="5"/>
  <c r="X595" i="5" s="1"/>
  <c r="V596" i="5"/>
  <c r="E596" i="5"/>
  <c r="X596" i="5" s="1"/>
  <c r="V597" i="5"/>
  <c r="E597" i="5"/>
  <c r="X597" i="5" s="1"/>
  <c r="V598" i="5"/>
  <c r="E598" i="5"/>
  <c r="X598" i="5" s="1"/>
  <c r="V599" i="5"/>
  <c r="E599" i="5"/>
  <c r="V600" i="5"/>
  <c r="E600" i="5"/>
  <c r="V601" i="5"/>
  <c r="E601" i="5"/>
  <c r="V602" i="5"/>
  <c r="E602" i="5"/>
  <c r="X602" i="5" s="1"/>
  <c r="V603" i="5"/>
  <c r="E603" i="5"/>
  <c r="X603" i="5" s="1"/>
  <c r="V604" i="5"/>
  <c r="E604" i="5"/>
  <c r="X604" i="5" s="1"/>
  <c r="V605" i="5"/>
  <c r="E605" i="5"/>
  <c r="V606" i="5"/>
  <c r="E606" i="5"/>
  <c r="X606" i="5" s="1"/>
  <c r="V607" i="5"/>
  <c r="E607" i="5"/>
  <c r="V608" i="5"/>
  <c r="E608" i="5"/>
  <c r="X608" i="5" s="1"/>
  <c r="V609" i="5"/>
  <c r="E609" i="5"/>
  <c r="X609" i="5" s="1"/>
  <c r="V610" i="5"/>
  <c r="E610" i="5"/>
  <c r="X610" i="5" s="1"/>
  <c r="V611" i="5"/>
  <c r="E611" i="5"/>
  <c r="V612" i="5"/>
  <c r="E612" i="5"/>
  <c r="X612" i="5" s="1"/>
  <c r="V613" i="5"/>
  <c r="E613" i="5"/>
  <c r="V614" i="5"/>
  <c r="E614" i="5"/>
  <c r="X614" i="5" s="1"/>
  <c r="V615" i="5"/>
  <c r="E615" i="5"/>
  <c r="X615" i="5" s="1"/>
  <c r="V616" i="5"/>
  <c r="E616" i="5"/>
  <c r="X616" i="5" s="1"/>
  <c r="V617" i="5"/>
  <c r="E617" i="5"/>
  <c r="V618" i="5"/>
  <c r="E618" i="5"/>
  <c r="V619" i="5"/>
  <c r="E619" i="5"/>
  <c r="X619" i="5" s="1"/>
  <c r="V620" i="5"/>
  <c r="E620" i="5"/>
  <c r="X620" i="5" s="1"/>
  <c r="V621" i="5"/>
  <c r="E621" i="5"/>
  <c r="X621" i="5" s="1"/>
  <c r="V622" i="5"/>
  <c r="E622" i="5"/>
  <c r="X622" i="5" s="1"/>
  <c r="V623" i="5"/>
  <c r="E623" i="5"/>
  <c r="V624" i="5"/>
  <c r="E624" i="5"/>
  <c r="X624" i="5" s="1"/>
  <c r="V625" i="5"/>
  <c r="E625" i="5"/>
  <c r="X625" i="5" s="1"/>
  <c r="V626" i="5"/>
  <c r="E626" i="5"/>
  <c r="X626" i="5" s="1"/>
  <c r="V627" i="5"/>
  <c r="E627" i="5"/>
  <c r="X627" i="5" s="1"/>
  <c r="V628" i="5"/>
  <c r="E628" i="5"/>
  <c r="X628" i="5" s="1"/>
  <c r="V629" i="5"/>
  <c r="E629" i="5"/>
  <c r="V630" i="5"/>
  <c r="E630" i="5"/>
  <c r="X630" i="5" s="1"/>
  <c r="V631" i="5"/>
  <c r="E631" i="5"/>
  <c r="X631" i="5" s="1"/>
  <c r="V632" i="5"/>
  <c r="E632" i="5"/>
  <c r="X632" i="5" s="1"/>
  <c r="V633" i="5"/>
  <c r="E633" i="5"/>
  <c r="X633" i="5" s="1"/>
  <c r="V634" i="5"/>
  <c r="E634" i="5"/>
  <c r="X634" i="5" s="1"/>
  <c r="V635" i="5"/>
  <c r="E635" i="5"/>
  <c r="V636" i="5"/>
  <c r="E636" i="5"/>
  <c r="X636" i="5" s="1"/>
  <c r="V637" i="5"/>
  <c r="E637" i="5"/>
  <c r="V638" i="5"/>
  <c r="E638" i="5"/>
  <c r="X638" i="5" s="1"/>
  <c r="V639" i="5"/>
  <c r="E639" i="5"/>
  <c r="X639" i="5" s="1"/>
  <c r="V640" i="5"/>
  <c r="E640" i="5"/>
  <c r="X640" i="5" s="1"/>
  <c r="V641" i="5"/>
  <c r="E641" i="5"/>
  <c r="V642" i="5"/>
  <c r="E642" i="5"/>
  <c r="X642" i="5" s="1"/>
  <c r="V643" i="5"/>
  <c r="E643" i="5"/>
  <c r="X643" i="5" s="1"/>
  <c r="V644" i="5"/>
  <c r="E644" i="5"/>
  <c r="X644" i="5" s="1"/>
  <c r="V645" i="5"/>
  <c r="E645" i="5"/>
  <c r="X645" i="5" s="1"/>
  <c r="V646" i="5"/>
  <c r="E646" i="5"/>
  <c r="X646" i="5" s="1"/>
  <c r="V647" i="5"/>
  <c r="E647" i="5"/>
  <c r="V648" i="5"/>
  <c r="E648" i="5"/>
  <c r="V649" i="5"/>
  <c r="E649" i="5"/>
  <c r="X649" i="5" s="1"/>
  <c r="V650" i="5"/>
  <c r="E650" i="5"/>
  <c r="X650" i="5" s="1"/>
  <c r="V651" i="5"/>
  <c r="E651" i="5"/>
  <c r="X651" i="5" s="1"/>
  <c r="V652" i="5"/>
  <c r="E652" i="5"/>
  <c r="X652" i="5" s="1"/>
  <c r="V653" i="5"/>
  <c r="E653" i="5"/>
  <c r="V654" i="5"/>
  <c r="E654" i="5"/>
  <c r="X654" i="5" s="1"/>
  <c r="V655" i="5"/>
  <c r="E655" i="5"/>
  <c r="X655" i="5" s="1"/>
  <c r="V656" i="5"/>
  <c r="E656" i="5"/>
  <c r="X656" i="5" s="1"/>
  <c r="V657" i="5"/>
  <c r="E657" i="5"/>
  <c r="X657" i="5" s="1"/>
  <c r="V658" i="5"/>
  <c r="E658" i="5"/>
  <c r="X658" i="5" s="1"/>
  <c r="V659" i="5"/>
  <c r="E659" i="5"/>
  <c r="V660" i="5"/>
  <c r="E660" i="5"/>
  <c r="X660" i="5" s="1"/>
  <c r="V661" i="5"/>
  <c r="E661" i="5"/>
  <c r="X661" i="5" s="1"/>
  <c r="V662" i="5"/>
  <c r="E662" i="5"/>
  <c r="X662" i="5" s="1"/>
  <c r="V663" i="5"/>
  <c r="E663" i="5"/>
  <c r="X663" i="5" s="1"/>
  <c r="V664" i="5"/>
  <c r="E664" i="5"/>
  <c r="X664" i="5" s="1"/>
  <c r="V665" i="5"/>
  <c r="E665" i="5"/>
  <c r="V666" i="5"/>
  <c r="E666" i="5"/>
  <c r="X666" i="5" s="1"/>
  <c r="V667" i="5"/>
  <c r="E667" i="5"/>
  <c r="V668" i="5"/>
  <c r="E668" i="5"/>
  <c r="X668" i="5" s="1"/>
  <c r="V669" i="5"/>
  <c r="E669" i="5"/>
  <c r="X669" i="5" s="1"/>
  <c r="V670" i="5"/>
  <c r="E670" i="5"/>
  <c r="X670" i="5" s="1"/>
  <c r="V671" i="5"/>
  <c r="E671" i="5"/>
  <c r="V672" i="5"/>
  <c r="E672" i="5"/>
  <c r="V673" i="5"/>
  <c r="E673" i="5"/>
  <c r="V674" i="5"/>
  <c r="E674" i="5"/>
  <c r="X674" i="5" s="1"/>
  <c r="V675" i="5"/>
  <c r="E675" i="5"/>
  <c r="X675" i="5" s="1"/>
  <c r="V676" i="5"/>
  <c r="E676" i="5"/>
  <c r="X676" i="5" s="1"/>
  <c r="V677" i="5"/>
  <c r="E677" i="5"/>
  <c r="V678" i="5"/>
  <c r="E678" i="5"/>
  <c r="V679" i="5"/>
  <c r="E679" i="5"/>
  <c r="X679" i="5" s="1"/>
  <c r="V680" i="5"/>
  <c r="E680" i="5"/>
  <c r="X680" i="5" s="1"/>
  <c r="V681" i="5"/>
  <c r="E681" i="5"/>
  <c r="X681" i="5" s="1"/>
  <c r="V682" i="5"/>
  <c r="E682" i="5"/>
  <c r="X682" i="5" s="1"/>
  <c r="V683" i="5"/>
  <c r="E683" i="5"/>
  <c r="V684" i="5"/>
  <c r="E684" i="5"/>
  <c r="V685" i="5"/>
  <c r="E685" i="5"/>
  <c r="V686" i="5"/>
  <c r="E686" i="5"/>
  <c r="X686" i="5" s="1"/>
  <c r="V687" i="5"/>
  <c r="E687" i="5"/>
  <c r="X687" i="5" s="1"/>
  <c r="V688" i="5"/>
  <c r="E688" i="5"/>
  <c r="X688" i="5" s="1"/>
  <c r="V689" i="5"/>
  <c r="E689" i="5"/>
  <c r="V690" i="5"/>
  <c r="E690" i="5"/>
  <c r="V691" i="5"/>
  <c r="E691" i="5"/>
  <c r="X691" i="5" s="1"/>
  <c r="V692" i="5"/>
  <c r="E692" i="5"/>
  <c r="X692" i="5" s="1"/>
  <c r="V693" i="5"/>
  <c r="E693" i="5"/>
  <c r="X693" i="5" s="1"/>
  <c r="V694" i="5"/>
  <c r="E694" i="5"/>
  <c r="X694" i="5" s="1"/>
  <c r="V695" i="5"/>
  <c r="E695" i="5"/>
  <c r="V696" i="5"/>
  <c r="E696" i="5"/>
  <c r="V697" i="5"/>
  <c r="E697" i="5"/>
  <c r="X697" i="5" s="1"/>
  <c r="V698" i="5"/>
  <c r="E698" i="5"/>
  <c r="X698" i="5" s="1"/>
  <c r="V699" i="5"/>
  <c r="E699" i="5"/>
  <c r="X699" i="5" s="1"/>
  <c r="V700" i="5"/>
  <c r="E700" i="5"/>
  <c r="X700" i="5" s="1"/>
  <c r="V701" i="5"/>
  <c r="E701" i="5"/>
  <c r="V702" i="5"/>
  <c r="E702" i="5"/>
  <c r="V703" i="5"/>
  <c r="E703" i="5"/>
  <c r="V704" i="5"/>
  <c r="E704" i="5"/>
  <c r="X704" i="5" s="1"/>
  <c r="V705" i="5"/>
  <c r="E705" i="5"/>
  <c r="X705" i="5" s="1"/>
  <c r="V706" i="5"/>
  <c r="E706" i="5"/>
  <c r="X706" i="5" s="1"/>
  <c r="V707" i="5"/>
  <c r="E707" i="5"/>
  <c r="V708" i="5"/>
  <c r="E708" i="5"/>
  <c r="X708" i="5" s="1"/>
  <c r="V709" i="5"/>
  <c r="E709" i="5"/>
  <c r="V710" i="5"/>
  <c r="E710" i="5"/>
  <c r="X710" i="5" s="1"/>
  <c r="V711" i="5"/>
  <c r="E711" i="5"/>
  <c r="X711" i="5" s="1"/>
  <c r="V712" i="5"/>
  <c r="E712" i="5"/>
  <c r="X712" i="5" s="1"/>
  <c r="V713" i="5"/>
  <c r="E713" i="5"/>
  <c r="V714" i="5"/>
  <c r="E714" i="5"/>
  <c r="V715" i="5"/>
  <c r="E715" i="5"/>
  <c r="V716" i="5"/>
  <c r="E716" i="5"/>
  <c r="X716" i="5" s="1"/>
  <c r="V717" i="5"/>
  <c r="E717" i="5"/>
  <c r="X717" i="5" s="1"/>
  <c r="V718" i="5"/>
  <c r="E718" i="5"/>
  <c r="X718" i="5" s="1"/>
  <c r="V719" i="5"/>
  <c r="E719" i="5"/>
  <c r="V720" i="5"/>
  <c r="E720" i="5"/>
  <c r="V721" i="5"/>
  <c r="E721" i="5"/>
  <c r="X721" i="5" s="1"/>
  <c r="V722" i="5"/>
  <c r="E722" i="5"/>
  <c r="X722" i="5" s="1"/>
  <c r="V723" i="5"/>
  <c r="E723" i="5"/>
  <c r="X723" i="5" s="1"/>
  <c r="V724" i="5"/>
  <c r="E724" i="5"/>
  <c r="X724" i="5" s="1"/>
  <c r="V725" i="5"/>
  <c r="E725" i="5"/>
  <c r="V726" i="5"/>
  <c r="E726" i="5"/>
  <c r="X726" i="5" s="1"/>
  <c r="V727" i="5"/>
  <c r="E727" i="5"/>
  <c r="V728" i="5"/>
  <c r="E728" i="5"/>
  <c r="X728" i="5" s="1"/>
  <c r="V729" i="5"/>
  <c r="E729" i="5"/>
  <c r="X729" i="5" s="1"/>
  <c r="V730" i="5"/>
  <c r="E730" i="5"/>
  <c r="X730" i="5" s="1"/>
  <c r="V731" i="5"/>
  <c r="E731" i="5"/>
  <c r="V732" i="5"/>
  <c r="E732" i="5"/>
  <c r="V733" i="5"/>
  <c r="E733" i="5"/>
  <c r="X733" i="5" s="1"/>
  <c r="V734" i="5"/>
  <c r="E734" i="5"/>
  <c r="V735" i="5"/>
  <c r="E735" i="5"/>
  <c r="X735" i="5" s="1"/>
  <c r="V736" i="5"/>
  <c r="E736" i="5"/>
  <c r="V737" i="5"/>
  <c r="E737" i="5"/>
  <c r="V738" i="5"/>
  <c r="E738" i="5"/>
  <c r="V739" i="5"/>
  <c r="E739" i="5"/>
  <c r="X739" i="5" s="1"/>
  <c r="V740" i="5"/>
  <c r="E740" i="5"/>
  <c r="X740" i="5" s="1"/>
  <c r="V741" i="5"/>
  <c r="E741" i="5"/>
  <c r="X741" i="5" s="1"/>
  <c r="V742" i="5"/>
  <c r="E742" i="5"/>
  <c r="X742" i="5" s="1"/>
  <c r="V743" i="5"/>
  <c r="E743" i="5"/>
  <c r="V744" i="5"/>
  <c r="E744" i="5"/>
  <c r="V745" i="5"/>
  <c r="E745" i="5"/>
  <c r="X745" i="5" s="1"/>
  <c r="V746" i="5"/>
  <c r="E746" i="5"/>
  <c r="X746" i="5" s="1"/>
  <c r="V747" i="5"/>
  <c r="E747" i="5"/>
  <c r="X747" i="5" s="1"/>
  <c r="V748" i="5"/>
  <c r="E748" i="5"/>
  <c r="X748" i="5" s="1"/>
  <c r="V749" i="5"/>
  <c r="E749" i="5"/>
  <c r="V750" i="5"/>
  <c r="E750" i="5"/>
  <c r="V751" i="5"/>
  <c r="E751" i="5"/>
  <c r="V752" i="5"/>
  <c r="E752" i="5"/>
  <c r="X752" i="5" s="1"/>
  <c r="V753" i="5"/>
  <c r="E753" i="5"/>
  <c r="X753" i="5" s="1"/>
  <c r="V754" i="5"/>
  <c r="E754" i="5"/>
  <c r="X754" i="5" s="1"/>
  <c r="V755" i="5"/>
  <c r="E755" i="5"/>
  <c r="V756" i="5"/>
  <c r="E756" i="5"/>
  <c r="V757" i="5"/>
  <c r="E757" i="5"/>
  <c r="V758" i="5"/>
  <c r="E758" i="5"/>
  <c r="X758" i="5" s="1"/>
  <c r="V759" i="5"/>
  <c r="E759" i="5"/>
  <c r="X759" i="5" s="1"/>
  <c r="V760" i="5"/>
  <c r="E760" i="5"/>
  <c r="X760" i="5" s="1"/>
  <c r="V761" i="5"/>
  <c r="E761" i="5"/>
  <c r="V762" i="5"/>
  <c r="E762" i="5"/>
  <c r="V763" i="5"/>
  <c r="E763" i="5"/>
  <c r="X763" i="5" s="1"/>
  <c r="V764" i="5"/>
  <c r="E764" i="5"/>
  <c r="X764" i="5" s="1"/>
  <c r="V765" i="5"/>
  <c r="E765" i="5"/>
  <c r="X765" i="5" s="1"/>
  <c r="V766" i="5"/>
  <c r="E766" i="5"/>
  <c r="X766" i="5" s="1"/>
  <c r="V767" i="5"/>
  <c r="E767" i="5"/>
  <c r="V768" i="5"/>
  <c r="E768" i="5"/>
  <c r="X768" i="5" s="1"/>
  <c r="V769" i="5"/>
  <c r="E769" i="5"/>
  <c r="X769" i="5" s="1"/>
  <c r="V770" i="5"/>
  <c r="E770" i="5"/>
  <c r="X770" i="5" s="1"/>
  <c r="V771" i="5"/>
  <c r="E771" i="5"/>
  <c r="X771" i="5" s="1"/>
  <c r="V772" i="5"/>
  <c r="E772" i="5"/>
  <c r="X772" i="5" s="1"/>
  <c r="V773" i="5"/>
  <c r="E773" i="5"/>
  <c r="V774" i="5"/>
  <c r="E774" i="5"/>
  <c r="V775" i="5"/>
  <c r="E775" i="5"/>
  <c r="X775" i="5" s="1"/>
  <c r="V776" i="5"/>
  <c r="E776" i="5"/>
  <c r="X776" i="5" s="1"/>
  <c r="V777" i="5"/>
  <c r="E777" i="5"/>
  <c r="X777" i="5" s="1"/>
  <c r="V778" i="5"/>
  <c r="E778" i="5"/>
  <c r="X778" i="5" s="1"/>
  <c r="V779" i="5"/>
  <c r="E779" i="5"/>
  <c r="V780" i="5"/>
  <c r="E780" i="5"/>
  <c r="X780" i="5" s="1"/>
  <c r="V781" i="5"/>
  <c r="E781" i="5"/>
  <c r="X781" i="5" s="1"/>
  <c r="V782" i="5"/>
  <c r="E782" i="5"/>
  <c r="X782" i="5" s="1"/>
  <c r="V783" i="5"/>
  <c r="E783" i="5"/>
  <c r="X783" i="5" s="1"/>
  <c r="V784" i="5"/>
  <c r="E784" i="5"/>
  <c r="X784" i="5" s="1"/>
  <c r="V785" i="5"/>
  <c r="E785" i="5"/>
  <c r="V786" i="5"/>
  <c r="E786" i="5"/>
  <c r="X786" i="5" s="1"/>
  <c r="V787" i="5"/>
  <c r="E787" i="5"/>
  <c r="V788" i="5"/>
  <c r="E788" i="5"/>
  <c r="X788" i="5" s="1"/>
  <c r="V789" i="5"/>
  <c r="E789" i="5"/>
  <c r="X789" i="5" s="1"/>
  <c r="V790" i="5"/>
  <c r="E790" i="5"/>
  <c r="X790" i="5" s="1"/>
  <c r="V791" i="5"/>
  <c r="E791" i="5"/>
  <c r="V792" i="5"/>
  <c r="E792" i="5"/>
  <c r="X792" i="5" s="1"/>
  <c r="V793" i="5"/>
  <c r="E793" i="5"/>
  <c r="V794" i="5"/>
  <c r="E794" i="5"/>
  <c r="X794" i="5" s="1"/>
  <c r="V795" i="5"/>
  <c r="E795" i="5"/>
  <c r="X795" i="5" s="1"/>
  <c r="V796" i="5"/>
  <c r="E796" i="5"/>
  <c r="X796" i="5" s="1"/>
  <c r="V797" i="5"/>
  <c r="E797" i="5"/>
  <c r="V798" i="5"/>
  <c r="E798" i="5"/>
  <c r="X798" i="5" s="1"/>
  <c r="V799" i="5"/>
  <c r="E799" i="5"/>
  <c r="X799" i="5" s="1"/>
  <c r="V800" i="5"/>
  <c r="E800" i="5"/>
  <c r="X800" i="5" s="1"/>
  <c r="V801" i="5"/>
  <c r="E801" i="5"/>
  <c r="X801" i="5" s="1"/>
  <c r="V802" i="5"/>
  <c r="E802" i="5"/>
  <c r="X802" i="5" s="1"/>
  <c r="V803" i="5"/>
  <c r="E803" i="5"/>
  <c r="V804" i="5"/>
  <c r="E804" i="5"/>
  <c r="V805" i="5"/>
  <c r="E805" i="5"/>
  <c r="V806" i="5"/>
  <c r="E806" i="5"/>
  <c r="X806" i="5" s="1"/>
  <c r="V807" i="5"/>
  <c r="E807" i="5"/>
  <c r="X807" i="5" s="1"/>
  <c r="V808" i="5"/>
  <c r="E808" i="5"/>
  <c r="X808" i="5" s="1"/>
  <c r="V809" i="5"/>
  <c r="E809" i="5"/>
  <c r="X809" i="5" s="1"/>
  <c r="V810" i="5"/>
  <c r="E810" i="5"/>
  <c r="V811" i="5"/>
  <c r="E811" i="5"/>
  <c r="X811" i="5" s="1"/>
  <c r="V812" i="5"/>
  <c r="E812" i="5"/>
  <c r="X812" i="5" s="1"/>
  <c r="V813" i="5"/>
  <c r="E813" i="5"/>
  <c r="X813" i="5" s="1"/>
  <c r="V814" i="5"/>
  <c r="E814" i="5"/>
  <c r="X814" i="5" s="1"/>
  <c r="V815" i="5"/>
  <c r="E815" i="5"/>
  <c r="V816" i="5"/>
  <c r="E816" i="5"/>
  <c r="X816" i="5" s="1"/>
  <c r="V817" i="5"/>
  <c r="E817" i="5"/>
  <c r="X817" i="5" s="1"/>
  <c r="V818" i="5"/>
  <c r="E818" i="5"/>
  <c r="X818" i="5" s="1"/>
  <c r="V819" i="5"/>
  <c r="E819" i="5"/>
  <c r="X819" i="5" s="1"/>
  <c r="V820" i="5"/>
  <c r="E820" i="5"/>
  <c r="X820" i="5" s="1"/>
  <c r="V821" i="5"/>
  <c r="E821" i="5"/>
  <c r="V822" i="5"/>
  <c r="E822" i="5"/>
  <c r="X822" i="5" s="1"/>
  <c r="V823" i="5"/>
  <c r="E823" i="5"/>
  <c r="V824" i="5"/>
  <c r="E824" i="5"/>
  <c r="X824" i="5" s="1"/>
  <c r="V825" i="5"/>
  <c r="E825" i="5"/>
  <c r="X825" i="5" s="1"/>
  <c r="V826" i="5"/>
  <c r="E826" i="5"/>
  <c r="X826" i="5" s="1"/>
  <c r="V827" i="5"/>
  <c r="E827" i="5"/>
  <c r="V828" i="5"/>
  <c r="E828" i="5"/>
  <c r="X828" i="5" s="1"/>
  <c r="V829" i="5"/>
  <c r="E829" i="5"/>
  <c r="X829" i="5" s="1"/>
  <c r="V830" i="5"/>
  <c r="E830" i="5"/>
  <c r="X830" i="5" s="1"/>
  <c r="V831" i="5"/>
  <c r="E831" i="5"/>
  <c r="X831" i="5" s="1"/>
  <c r="V832" i="5"/>
  <c r="E832" i="5"/>
  <c r="X832" i="5" s="1"/>
  <c r="V833" i="5"/>
  <c r="E833" i="5"/>
  <c r="V834" i="5"/>
  <c r="E834" i="5"/>
  <c r="X834" i="5" s="1"/>
  <c r="V835" i="5"/>
  <c r="E835" i="5"/>
  <c r="X835" i="5" s="1"/>
  <c r="V836" i="5"/>
  <c r="E836" i="5"/>
  <c r="X836" i="5" s="1"/>
  <c r="V837" i="5"/>
  <c r="E837" i="5"/>
  <c r="X837" i="5" s="1"/>
  <c r="V838" i="5"/>
  <c r="E838" i="5"/>
  <c r="X838" i="5" s="1"/>
  <c r="V839" i="5"/>
  <c r="E839" i="5"/>
  <c r="V840" i="5"/>
  <c r="E840" i="5"/>
  <c r="V841" i="5"/>
  <c r="E841" i="5"/>
  <c r="X841" i="5" s="1"/>
  <c r="V842" i="5"/>
  <c r="E842" i="5"/>
  <c r="X842" i="5" s="1"/>
  <c r="V843" i="5"/>
  <c r="E843" i="5"/>
  <c r="X843" i="5" s="1"/>
  <c r="V844" i="5"/>
  <c r="E844" i="5"/>
  <c r="X844" i="5" s="1"/>
  <c r="V845" i="5"/>
  <c r="E845" i="5"/>
  <c r="V846" i="5"/>
  <c r="E846" i="5"/>
  <c r="V847" i="5"/>
  <c r="E847" i="5"/>
  <c r="V848" i="5"/>
  <c r="E848" i="5"/>
  <c r="X848" i="5" s="1"/>
  <c r="V849" i="5"/>
  <c r="E849" i="5"/>
  <c r="X849" i="5" s="1"/>
  <c r="V850" i="5"/>
  <c r="E850" i="5"/>
  <c r="X850" i="5" s="1"/>
  <c r="V851" i="5"/>
  <c r="E851" i="5"/>
  <c r="V852" i="5"/>
  <c r="E852" i="5"/>
  <c r="V853" i="5"/>
  <c r="E853" i="5"/>
  <c r="X853" i="5" s="1"/>
  <c r="V854" i="5"/>
  <c r="E854" i="5"/>
  <c r="X854" i="5" s="1"/>
  <c r="V855" i="5"/>
  <c r="E855" i="5"/>
  <c r="X855" i="5" s="1"/>
  <c r="V856" i="5"/>
  <c r="E856" i="5"/>
  <c r="X856" i="5" s="1"/>
  <c r="V857" i="5"/>
  <c r="E857" i="5"/>
  <c r="V858" i="5"/>
  <c r="E858" i="5"/>
  <c r="V859" i="5"/>
  <c r="E859" i="5"/>
  <c r="V860" i="5"/>
  <c r="E860" i="5"/>
  <c r="X860" i="5" s="1"/>
  <c r="V861" i="5"/>
  <c r="E861" i="5"/>
  <c r="X861" i="5" s="1"/>
  <c r="V862" i="5"/>
  <c r="E862" i="5"/>
  <c r="X862" i="5" s="1"/>
  <c r="V863" i="5"/>
  <c r="E863" i="5"/>
  <c r="V864" i="5"/>
  <c r="E864" i="5"/>
  <c r="V865" i="5"/>
  <c r="E865" i="5"/>
  <c r="X865" i="5" s="1"/>
  <c r="V866" i="5"/>
  <c r="E866" i="5"/>
  <c r="X866" i="5" s="1"/>
  <c r="V867" i="5"/>
  <c r="E867" i="5"/>
  <c r="X867" i="5" s="1"/>
  <c r="V868" i="5"/>
  <c r="E868" i="5"/>
  <c r="X868" i="5" s="1"/>
  <c r="V869" i="5"/>
  <c r="E869" i="5"/>
  <c r="V870" i="5"/>
  <c r="E870" i="5"/>
  <c r="V871" i="5"/>
  <c r="E871" i="5"/>
  <c r="V872" i="5"/>
  <c r="E872" i="5"/>
  <c r="X872" i="5" s="1"/>
  <c r="V873" i="5"/>
  <c r="E873" i="5"/>
  <c r="X873" i="5" s="1"/>
  <c r="V874" i="5"/>
  <c r="E874" i="5"/>
  <c r="X874" i="5" s="1"/>
  <c r="V875" i="5"/>
  <c r="E875" i="5"/>
  <c r="V876" i="5"/>
  <c r="E876" i="5"/>
  <c r="X876" i="5" s="1"/>
  <c r="V877" i="5"/>
  <c r="E877" i="5"/>
  <c r="X877" i="5" s="1"/>
  <c r="V878" i="5"/>
  <c r="E878" i="5"/>
  <c r="X878" i="5" s="1"/>
  <c r="V879" i="5"/>
  <c r="E879" i="5"/>
  <c r="X879" i="5" s="1"/>
  <c r="V880" i="5"/>
  <c r="E880" i="5"/>
  <c r="X880" i="5" s="1"/>
  <c r="V881" i="5"/>
  <c r="E881" i="5"/>
  <c r="V882" i="5"/>
  <c r="E882" i="5"/>
  <c r="V883" i="5"/>
  <c r="E883" i="5"/>
  <c r="V884" i="5"/>
  <c r="E884" i="5"/>
  <c r="X884" i="5" s="1"/>
  <c r="V885" i="5"/>
  <c r="E885" i="5"/>
  <c r="X885" i="5" s="1"/>
  <c r="V886" i="5"/>
  <c r="E886" i="5"/>
  <c r="X886" i="5" s="1"/>
  <c r="V887" i="5"/>
  <c r="E887" i="5"/>
  <c r="V888" i="5"/>
  <c r="E888" i="5"/>
  <c r="X888" i="5" s="1"/>
  <c r="V889" i="5"/>
  <c r="E889" i="5"/>
  <c r="X889" i="5" s="1"/>
  <c r="V890" i="5"/>
  <c r="E890" i="5"/>
  <c r="X890" i="5" s="1"/>
  <c r="V891" i="5"/>
  <c r="E891" i="5"/>
  <c r="X891" i="5" s="1"/>
  <c r="V892" i="5"/>
  <c r="E892" i="5"/>
  <c r="X892" i="5" s="1"/>
  <c r="V893" i="5"/>
  <c r="E893" i="5"/>
  <c r="V894" i="5"/>
  <c r="E894" i="5"/>
  <c r="X894" i="5" s="1"/>
  <c r="V895" i="5"/>
  <c r="E895" i="5"/>
  <c r="X895" i="5" s="1"/>
  <c r="V896" i="5"/>
  <c r="E896" i="5"/>
  <c r="X896" i="5" s="1"/>
  <c r="V897" i="5"/>
  <c r="E897" i="5"/>
  <c r="X897" i="5" s="1"/>
  <c r="V898" i="5"/>
  <c r="E898" i="5"/>
  <c r="X898" i="5" s="1"/>
  <c r="V899" i="5"/>
  <c r="E899" i="5"/>
  <c r="V900" i="5"/>
  <c r="E900" i="5"/>
  <c r="V901" i="5"/>
  <c r="E901" i="5"/>
  <c r="X901" i="5" s="1"/>
  <c r="V902" i="5"/>
  <c r="E902" i="5"/>
  <c r="X902" i="5" s="1"/>
  <c r="V903" i="5"/>
  <c r="E903" i="5"/>
  <c r="X903" i="5" s="1"/>
  <c r="V904" i="5"/>
  <c r="E904" i="5"/>
  <c r="X904" i="5" s="1"/>
  <c r="V905" i="5"/>
  <c r="E905" i="5"/>
  <c r="V906" i="5"/>
  <c r="E906" i="5"/>
  <c r="X906" i="5" s="1"/>
  <c r="V907" i="5"/>
  <c r="E907" i="5"/>
  <c r="V908" i="5"/>
  <c r="E908" i="5"/>
  <c r="X908" i="5" s="1"/>
  <c r="V909" i="5"/>
  <c r="E909" i="5"/>
  <c r="X909" i="5" s="1"/>
  <c r="V910" i="5"/>
  <c r="E910" i="5"/>
  <c r="X910" i="5" s="1"/>
  <c r="V911" i="5"/>
  <c r="E911" i="5"/>
  <c r="V912" i="5"/>
  <c r="E912" i="5"/>
  <c r="V913" i="5"/>
  <c r="E913" i="5"/>
  <c r="X913" i="5" s="1"/>
  <c r="V914" i="5"/>
  <c r="E914" i="5"/>
  <c r="X914" i="5" s="1"/>
  <c r="V915" i="5"/>
  <c r="E915" i="5"/>
  <c r="X915" i="5" s="1"/>
  <c r="V916" i="5"/>
  <c r="E916" i="5"/>
  <c r="X916" i="5" s="1"/>
  <c r="V917" i="5"/>
  <c r="E917" i="5"/>
  <c r="V918" i="5"/>
  <c r="E918" i="5"/>
  <c r="V919" i="5"/>
  <c r="E919" i="5"/>
  <c r="X919" i="5" s="1"/>
  <c r="V920" i="5"/>
  <c r="E920" i="5"/>
  <c r="X920" i="5" s="1"/>
  <c r="V921" i="5"/>
  <c r="E921" i="5"/>
  <c r="X921" i="5" s="1"/>
  <c r="V922" i="5"/>
  <c r="E922" i="5"/>
  <c r="X922" i="5" s="1"/>
  <c r="V923" i="5"/>
  <c r="E923" i="5"/>
  <c r="V924" i="5"/>
  <c r="E924" i="5"/>
  <c r="V925" i="5"/>
  <c r="E925" i="5"/>
  <c r="X925" i="5" s="1"/>
  <c r="V926" i="5"/>
  <c r="E926" i="5"/>
  <c r="X926" i="5" s="1"/>
  <c r="V927" i="5"/>
  <c r="E927" i="5"/>
  <c r="X927" i="5" s="1"/>
  <c r="V928" i="5"/>
  <c r="E928" i="5"/>
  <c r="X928" i="5" s="1"/>
  <c r="V929" i="5"/>
  <c r="E929" i="5"/>
  <c r="V930" i="5"/>
  <c r="E930" i="5"/>
  <c r="V931" i="5"/>
  <c r="E931" i="5"/>
  <c r="X931" i="5" s="1"/>
  <c r="V932" i="5"/>
  <c r="E932" i="5"/>
  <c r="X932" i="5" s="1"/>
  <c r="V933" i="5"/>
  <c r="E933" i="5"/>
  <c r="X933" i="5" s="1"/>
  <c r="V934" i="5"/>
  <c r="E934" i="5"/>
  <c r="X934" i="5" s="1"/>
  <c r="V935" i="5"/>
  <c r="E935" i="5"/>
  <c r="V936" i="5"/>
  <c r="E936" i="5"/>
  <c r="V937" i="5"/>
  <c r="E937" i="5"/>
  <c r="X937" i="5" s="1"/>
  <c r="V938" i="5"/>
  <c r="E938" i="5"/>
  <c r="X938" i="5" s="1"/>
  <c r="V939" i="5"/>
  <c r="E939" i="5"/>
  <c r="X939" i="5" s="1"/>
  <c r="V940" i="5"/>
  <c r="E940" i="5"/>
  <c r="X940" i="5" s="1"/>
  <c r="V941" i="5"/>
  <c r="E941" i="5"/>
  <c r="V942" i="5"/>
  <c r="E942" i="5"/>
  <c r="V943" i="5"/>
  <c r="E943" i="5"/>
  <c r="X943" i="5" s="1"/>
  <c r="V944" i="5"/>
  <c r="E944" i="5"/>
  <c r="X944" i="5" s="1"/>
  <c r="V945" i="5"/>
  <c r="E945" i="5"/>
  <c r="X945" i="5" s="1"/>
  <c r="V946" i="5"/>
  <c r="E946" i="5"/>
  <c r="X946" i="5" s="1"/>
  <c r="V947" i="5"/>
  <c r="E947" i="5"/>
  <c r="V948" i="5"/>
  <c r="E948" i="5"/>
  <c r="X948" i="5" s="1"/>
  <c r="V949" i="5"/>
  <c r="E949" i="5"/>
  <c r="V950" i="5"/>
  <c r="E950" i="5"/>
  <c r="X950" i="5" s="1"/>
  <c r="V951" i="5"/>
  <c r="E951" i="5"/>
  <c r="X951" i="5" s="1"/>
  <c r="V952" i="5"/>
  <c r="E952" i="5"/>
  <c r="X952" i="5" s="1"/>
  <c r="V953" i="5"/>
  <c r="E953" i="5"/>
  <c r="V954" i="5"/>
  <c r="E954" i="5"/>
  <c r="V955" i="5"/>
  <c r="E955" i="5"/>
  <c r="X955" i="5" s="1"/>
  <c r="V956" i="5"/>
  <c r="E956" i="5"/>
  <c r="X956" i="5" s="1"/>
  <c r="V957" i="5"/>
  <c r="E957" i="5"/>
  <c r="X957" i="5" s="1"/>
  <c r="V958" i="5"/>
  <c r="E958" i="5"/>
  <c r="X958" i="5" s="1"/>
  <c r="V959" i="5"/>
  <c r="E959" i="5"/>
  <c r="V960" i="5"/>
  <c r="E960" i="5"/>
  <c r="V961" i="5"/>
  <c r="E961" i="5"/>
  <c r="V962" i="5"/>
  <c r="E962" i="5"/>
  <c r="X962" i="5" s="1"/>
  <c r="V963" i="5"/>
  <c r="E963" i="5"/>
  <c r="X963" i="5" s="1"/>
  <c r="V964" i="5"/>
  <c r="E964" i="5"/>
  <c r="X964" i="5" s="1"/>
  <c r="V965" i="5"/>
  <c r="E965" i="5"/>
  <c r="V966" i="5"/>
  <c r="E966" i="5"/>
  <c r="X966" i="5" s="1"/>
  <c r="V967" i="5"/>
  <c r="E967" i="5"/>
  <c r="X967" i="5" s="1"/>
  <c r="V968" i="5"/>
  <c r="E968" i="5"/>
  <c r="X968" i="5" s="1"/>
  <c r="V969" i="5"/>
  <c r="E969" i="5"/>
  <c r="X969" i="5" s="1"/>
  <c r="V970" i="5"/>
  <c r="E970" i="5"/>
  <c r="X970" i="5" s="1"/>
  <c r="V971" i="5"/>
  <c r="E971" i="5"/>
  <c r="V972" i="5"/>
  <c r="E972" i="5"/>
  <c r="V973" i="5"/>
  <c r="E973" i="5"/>
  <c r="X973" i="5" s="1"/>
  <c r="V974" i="5"/>
  <c r="E974" i="5"/>
  <c r="V975" i="5"/>
  <c r="E975" i="5"/>
  <c r="X975" i="5" s="1"/>
  <c r="V976" i="5"/>
  <c r="E976" i="5"/>
  <c r="X976" i="5" s="1"/>
  <c r="V977" i="5"/>
  <c r="E977" i="5"/>
  <c r="V978" i="5"/>
  <c r="E978" i="5"/>
  <c r="V979" i="5"/>
  <c r="E979" i="5"/>
  <c r="X979" i="5" s="1"/>
  <c r="V980" i="5"/>
  <c r="E980" i="5"/>
  <c r="X980" i="5" s="1"/>
  <c r="V981" i="5"/>
  <c r="E981" i="5"/>
  <c r="X981" i="5" s="1"/>
  <c r="V982" i="5"/>
  <c r="E982" i="5"/>
  <c r="X982" i="5" s="1"/>
  <c r="V983" i="5"/>
  <c r="E983" i="5"/>
  <c r="V984" i="5"/>
  <c r="E984" i="5"/>
  <c r="V985" i="5"/>
  <c r="E985" i="5"/>
  <c r="X985" i="5" s="1"/>
  <c r="V986" i="5"/>
  <c r="E986" i="5"/>
  <c r="X986" i="5" s="1"/>
  <c r="V987" i="5"/>
  <c r="E987" i="5"/>
  <c r="X987" i="5" s="1"/>
  <c r="V988" i="5"/>
  <c r="E988" i="5"/>
  <c r="X988" i="5" s="1"/>
  <c r="V989" i="5"/>
  <c r="E989" i="5"/>
  <c r="V990" i="5"/>
  <c r="E990" i="5"/>
  <c r="X990" i="5" s="1"/>
  <c r="V991" i="5"/>
  <c r="E991" i="5"/>
  <c r="V992" i="5"/>
  <c r="E992" i="5"/>
  <c r="X992" i="5" s="1"/>
  <c r="V993" i="5"/>
  <c r="E993" i="5"/>
  <c r="X993" i="5" s="1"/>
  <c r="V994" i="5"/>
  <c r="E994" i="5"/>
  <c r="X994" i="5" s="1"/>
  <c r="V995" i="5"/>
  <c r="E995" i="5"/>
  <c r="V996" i="5"/>
  <c r="E996" i="5"/>
  <c r="V997" i="5"/>
  <c r="E997" i="5"/>
  <c r="X997" i="5" s="1"/>
  <c r="V998" i="5"/>
  <c r="E998" i="5"/>
  <c r="X998" i="5" s="1"/>
  <c r="V999" i="5"/>
  <c r="E999" i="5"/>
  <c r="X999" i="5" s="1"/>
  <c r="V1000" i="5"/>
  <c r="E1000" i="5"/>
  <c r="X1000" i="5" s="1"/>
  <c r="V1001" i="5"/>
  <c r="E1001" i="5"/>
  <c r="V1002" i="5"/>
  <c r="E1002" i="5"/>
  <c r="X1002" i="5" s="1"/>
  <c r="V1003" i="5"/>
  <c r="E1003" i="5"/>
  <c r="V1004" i="5"/>
  <c r="E1004" i="5"/>
  <c r="X1004" i="5" s="1"/>
  <c r="V1005" i="5"/>
  <c r="E1005" i="5"/>
  <c r="X1005" i="5" s="1"/>
  <c r="V1006" i="5"/>
  <c r="E1006" i="5"/>
  <c r="X1006" i="5" s="1"/>
  <c r="V1007" i="5"/>
  <c r="E1007" i="5"/>
  <c r="V1008" i="5"/>
  <c r="E1008" i="5"/>
  <c r="V1009" i="5"/>
  <c r="E1009" i="5"/>
  <c r="V1010" i="5"/>
  <c r="E1010" i="5"/>
  <c r="X1010" i="5" s="1"/>
  <c r="V1011" i="5"/>
  <c r="E1011" i="5"/>
  <c r="X1011" i="5" s="1"/>
  <c r="V1012" i="5"/>
  <c r="E1012" i="5"/>
  <c r="X1012" i="5" s="1"/>
  <c r="V1013" i="5"/>
  <c r="E1013" i="5"/>
  <c r="V1014" i="5"/>
  <c r="E1014" i="5"/>
  <c r="V1015" i="5"/>
  <c r="E1015" i="5"/>
  <c r="X1015" i="5" s="1"/>
  <c r="V1016" i="5"/>
  <c r="E1016" i="5"/>
  <c r="X1016" i="5" s="1"/>
  <c r="V1017" i="5"/>
  <c r="E1017" i="5"/>
  <c r="X1017" i="5" s="1"/>
  <c r="V1018" i="5"/>
  <c r="E1018" i="5"/>
  <c r="X1018" i="5" s="1"/>
  <c r="V1019" i="5"/>
  <c r="E1019" i="5"/>
  <c r="X1019" i="5" s="1"/>
  <c r="V1020" i="5"/>
  <c r="E1020" i="5"/>
  <c r="V1021" i="5"/>
  <c r="E1021" i="5"/>
  <c r="V1022" i="5"/>
  <c r="E1022" i="5"/>
  <c r="X1022" i="5" s="1"/>
  <c r="V1023" i="5"/>
  <c r="E1023" i="5"/>
  <c r="X1023" i="5" s="1"/>
  <c r="V1024" i="5"/>
  <c r="E1024" i="5"/>
  <c r="X1024" i="5" s="1"/>
  <c r="V1025" i="5"/>
  <c r="E1025" i="5"/>
  <c r="V1026" i="5"/>
  <c r="E1026" i="5"/>
  <c r="V1027" i="5"/>
  <c r="E1027" i="5"/>
  <c r="V1028" i="5"/>
  <c r="E1028" i="5"/>
  <c r="X1028" i="5" s="1"/>
  <c r="V1029" i="5"/>
  <c r="E1029" i="5"/>
  <c r="X1029" i="5" s="1"/>
  <c r="V1030" i="5"/>
  <c r="E1030" i="5"/>
  <c r="X1030" i="5" s="1"/>
  <c r="V1031" i="5"/>
  <c r="E1031" i="5"/>
  <c r="X1031" i="5" s="1"/>
  <c r="V1032" i="5"/>
  <c r="E1032" i="5"/>
  <c r="V1033" i="5"/>
  <c r="E1033" i="5"/>
  <c r="V1034" i="5"/>
  <c r="E1034" i="5"/>
  <c r="X1034" i="5" s="1"/>
  <c r="V1035" i="5"/>
  <c r="E1035" i="5"/>
  <c r="X1035" i="5" s="1"/>
  <c r="V1036" i="5"/>
  <c r="E1036" i="5"/>
  <c r="X1036" i="5" s="1"/>
  <c r="V1037" i="5"/>
  <c r="E1037" i="5"/>
  <c r="V1038" i="5"/>
  <c r="E1038" i="5"/>
  <c r="X1038" i="5" s="1"/>
  <c r="V1039" i="5"/>
  <c r="E1039" i="5"/>
  <c r="X1039" i="5" s="1"/>
  <c r="V1040" i="5"/>
  <c r="E1040" i="5"/>
  <c r="X1040" i="5" s="1"/>
  <c r="V1041" i="5"/>
  <c r="E1041" i="5"/>
  <c r="X1041" i="5" s="1"/>
  <c r="V1042" i="5"/>
  <c r="E1042" i="5"/>
  <c r="X1042" i="5" s="1"/>
  <c r="V1043" i="5"/>
  <c r="E1043" i="5"/>
  <c r="V1044" i="5"/>
  <c r="E1044" i="5"/>
  <c r="V1045" i="5"/>
  <c r="E1045" i="5"/>
  <c r="X1045" i="5" s="1"/>
  <c r="V1046" i="5"/>
  <c r="E1046" i="5"/>
  <c r="X1046" i="5" s="1"/>
  <c r="V1047" i="5"/>
  <c r="E1047" i="5"/>
  <c r="X1047" i="5" s="1"/>
  <c r="V1048" i="5"/>
  <c r="E1048" i="5"/>
  <c r="X1048" i="5" s="1"/>
  <c r="V1049" i="5"/>
  <c r="E1049" i="5"/>
  <c r="V1050" i="5"/>
  <c r="E1050" i="5"/>
  <c r="X1050" i="5" s="1"/>
  <c r="V1051" i="5"/>
  <c r="E1051" i="5"/>
  <c r="X1051" i="5" s="1"/>
  <c r="V1052" i="5"/>
  <c r="E1052" i="5"/>
  <c r="X1052" i="5" s="1"/>
  <c r="V1053" i="5"/>
  <c r="E1053" i="5"/>
  <c r="X1053" i="5" s="1"/>
  <c r="V1054" i="5"/>
  <c r="E1054" i="5"/>
  <c r="X1054" i="5" s="1"/>
  <c r="V1055" i="5"/>
  <c r="E1055" i="5"/>
  <c r="V1056" i="5"/>
  <c r="E1056" i="5"/>
  <c r="V1057" i="5"/>
  <c r="E1057" i="5"/>
  <c r="X1057" i="5" s="1"/>
  <c r="V1058" i="5"/>
  <c r="E1058" i="5"/>
  <c r="X1058" i="5" s="1"/>
  <c r="V1059" i="5"/>
  <c r="E1059" i="5"/>
  <c r="X1059" i="5" s="1"/>
  <c r="V1060" i="5"/>
  <c r="E1060" i="5"/>
  <c r="X1060" i="5" s="1"/>
  <c r="V1061" i="5"/>
  <c r="E1061" i="5"/>
  <c r="V1062" i="5"/>
  <c r="E1062" i="5"/>
  <c r="X1062" i="5" s="1"/>
  <c r="V1063" i="5"/>
  <c r="E1063" i="5"/>
  <c r="X1063" i="5" s="1"/>
  <c r="V1064" i="5"/>
  <c r="E1064" i="5"/>
  <c r="X1064" i="5" s="1"/>
  <c r="V1065" i="5"/>
  <c r="E1065" i="5"/>
  <c r="X1065" i="5" s="1"/>
  <c r="V1066" i="5"/>
  <c r="E1066" i="5"/>
  <c r="X1066" i="5" s="1"/>
  <c r="V1067" i="5"/>
  <c r="E1067" i="5"/>
  <c r="V1068" i="5"/>
  <c r="E1068" i="5"/>
  <c r="V1069" i="5"/>
  <c r="E1069" i="5"/>
  <c r="V1070" i="5"/>
  <c r="E1070" i="5"/>
  <c r="X1070" i="5" s="1"/>
  <c r="V1071" i="5"/>
  <c r="E1071" i="5"/>
  <c r="X1071" i="5" s="1"/>
  <c r="V1072" i="5"/>
  <c r="E1072" i="5"/>
  <c r="X1072" i="5" s="1"/>
  <c r="V1073" i="5"/>
  <c r="E1073" i="5"/>
  <c r="V1074" i="5"/>
  <c r="E1074" i="5"/>
  <c r="V1075" i="5"/>
  <c r="E1075" i="5"/>
  <c r="X1075" i="5" s="1"/>
  <c r="V1076" i="5"/>
  <c r="E1076" i="5"/>
  <c r="X1076" i="5" s="1"/>
  <c r="V1077" i="5"/>
  <c r="E1077" i="5"/>
  <c r="X1077" i="5" s="1"/>
  <c r="V1078" i="5"/>
  <c r="E1078" i="5"/>
  <c r="X1078" i="5" s="1"/>
  <c r="V1079" i="5"/>
  <c r="E1079" i="5"/>
  <c r="V1080" i="5"/>
  <c r="E1080" i="5"/>
  <c r="V1081" i="5"/>
  <c r="E1081" i="5"/>
  <c r="X1081" i="5" s="1"/>
  <c r="V1082" i="5"/>
  <c r="E1082" i="5"/>
  <c r="X1082" i="5" s="1"/>
  <c r="V1083" i="5"/>
  <c r="E1083" i="5"/>
  <c r="X1083" i="5" s="1"/>
  <c r="V1084" i="5"/>
  <c r="E1084" i="5"/>
  <c r="X1084" i="5" s="1"/>
  <c r="V1085" i="5"/>
  <c r="E1085" i="5"/>
  <c r="V1086" i="5"/>
  <c r="E1086" i="5"/>
  <c r="V1087" i="5"/>
  <c r="E1087" i="5"/>
  <c r="X1087" i="5" s="1"/>
  <c r="V1088" i="5"/>
  <c r="E1088" i="5"/>
  <c r="X1088" i="5" s="1"/>
  <c r="V1089" i="5"/>
  <c r="E1089" i="5"/>
  <c r="X1089" i="5" s="1"/>
  <c r="V1090" i="5"/>
  <c r="E1090" i="5"/>
  <c r="X1090" i="5" s="1"/>
  <c r="V1091" i="5"/>
  <c r="E1091" i="5"/>
  <c r="X1091" i="5" s="1"/>
  <c r="V1092" i="5"/>
  <c r="E1092" i="5"/>
  <c r="V1093" i="5"/>
  <c r="E1093" i="5"/>
  <c r="X1093" i="5" s="1"/>
  <c r="V1094" i="5"/>
  <c r="E1094" i="5"/>
  <c r="X1094" i="5" s="1"/>
  <c r="V1095" i="5"/>
  <c r="E1095" i="5"/>
  <c r="X1095" i="5" s="1"/>
  <c r="V1096" i="5"/>
  <c r="E1096" i="5"/>
  <c r="X1096" i="5" s="1"/>
  <c r="V1097" i="5"/>
  <c r="E1097" i="5"/>
  <c r="V1098" i="5"/>
  <c r="E1098" i="5"/>
  <c r="X1098" i="5" s="1"/>
  <c r="V1099" i="5"/>
  <c r="E1099" i="5"/>
  <c r="X1099" i="5" s="1"/>
  <c r="V1100" i="5"/>
  <c r="E1100" i="5"/>
  <c r="X1100" i="5" s="1"/>
  <c r="V1101" i="5"/>
  <c r="E1101" i="5"/>
  <c r="X1101" i="5" s="1"/>
  <c r="V1102" i="5"/>
  <c r="E1102" i="5"/>
  <c r="X1102" i="5" s="1"/>
  <c r="V1103" i="5"/>
  <c r="E1103" i="5"/>
  <c r="X1103" i="5" s="1"/>
  <c r="V1104" i="5"/>
  <c r="E1104" i="5"/>
  <c r="V1105" i="5"/>
  <c r="E1105" i="5"/>
  <c r="X1105" i="5" s="1"/>
  <c r="V1106" i="5"/>
  <c r="E1106" i="5"/>
  <c r="X1106" i="5" s="1"/>
  <c r="V1107" i="5"/>
  <c r="E1107" i="5"/>
  <c r="X1107" i="5" s="1"/>
  <c r="V1108" i="5"/>
  <c r="E1108" i="5"/>
  <c r="X1108" i="5" s="1"/>
  <c r="V1109" i="5"/>
  <c r="E1109" i="5"/>
  <c r="V1110" i="5"/>
  <c r="E1110" i="5"/>
  <c r="V1111" i="5"/>
  <c r="E1111" i="5"/>
  <c r="X1111" i="5" s="1"/>
  <c r="V1112" i="5"/>
  <c r="E1112" i="5"/>
  <c r="X1112" i="5" s="1"/>
  <c r="V1113" i="5"/>
  <c r="E1113" i="5"/>
  <c r="X1113" i="5" s="1"/>
  <c r="V1114" i="5"/>
  <c r="E1114" i="5"/>
  <c r="X1114" i="5" s="1"/>
  <c r="V1115" i="5"/>
  <c r="E1115" i="5"/>
  <c r="V1116" i="5"/>
  <c r="E1116" i="5"/>
  <c r="V1117" i="5"/>
  <c r="E1117" i="5"/>
  <c r="X1117" i="5" s="1"/>
  <c r="V1118" i="5"/>
  <c r="E1118" i="5"/>
  <c r="X1118" i="5" s="1"/>
  <c r="V1119" i="5"/>
  <c r="E1119" i="5"/>
  <c r="X1119" i="5" s="1"/>
  <c r="V1120" i="5"/>
  <c r="E1120" i="5"/>
  <c r="X1120" i="5" s="1"/>
  <c r="V1121" i="5"/>
  <c r="E1121" i="5"/>
  <c r="V1122" i="5"/>
  <c r="E1122" i="5"/>
  <c r="X1122" i="5" s="1"/>
  <c r="V1123" i="5"/>
  <c r="E1123" i="5"/>
  <c r="X1123" i="5" s="1"/>
  <c r="V1124" i="5"/>
  <c r="E1124" i="5"/>
  <c r="X1124" i="5" s="1"/>
  <c r="V1125" i="5"/>
  <c r="E1125" i="5"/>
  <c r="X1125" i="5" s="1"/>
  <c r="V1126" i="5"/>
  <c r="E1126" i="5"/>
  <c r="X1126" i="5" s="1"/>
  <c r="V1127" i="5"/>
  <c r="E1127" i="5"/>
  <c r="V1128" i="5"/>
  <c r="E1128" i="5"/>
  <c r="V1129" i="5"/>
  <c r="E1129" i="5"/>
  <c r="X1129" i="5" s="1"/>
  <c r="V1130" i="5"/>
  <c r="E1130" i="5"/>
  <c r="X1130" i="5" s="1"/>
  <c r="V1131" i="5"/>
  <c r="E1131" i="5"/>
  <c r="X1131" i="5" s="1"/>
  <c r="V1132" i="5"/>
  <c r="E1132" i="5"/>
  <c r="X1132" i="5" s="1"/>
  <c r="V1133" i="5"/>
  <c r="E1133" i="5"/>
  <c r="V1134" i="5"/>
  <c r="E1134" i="5"/>
  <c r="V1135" i="5"/>
  <c r="E1135" i="5"/>
  <c r="X1135" i="5" s="1"/>
  <c r="V1136" i="5"/>
  <c r="E1136" i="5"/>
  <c r="X1136" i="5" s="1"/>
  <c r="V1137" i="5"/>
  <c r="E1137" i="5"/>
  <c r="X1137" i="5" s="1"/>
  <c r="V1138" i="5"/>
  <c r="E1138" i="5"/>
  <c r="X1138" i="5" s="1"/>
  <c r="V1139" i="5"/>
  <c r="E1139" i="5"/>
  <c r="X1139" i="5" s="1"/>
  <c r="V1140" i="5"/>
  <c r="E1140" i="5"/>
  <c r="V1141" i="5"/>
  <c r="E1141" i="5"/>
  <c r="V1142" i="5"/>
  <c r="E1142" i="5"/>
  <c r="X1142" i="5" s="1"/>
  <c r="V1143" i="5"/>
  <c r="E1143" i="5"/>
  <c r="X1143" i="5" s="1"/>
  <c r="V1144" i="5"/>
  <c r="E1144" i="5"/>
  <c r="X1144" i="5" s="1"/>
  <c r="V1145" i="5"/>
  <c r="E1145" i="5"/>
  <c r="V1146" i="5"/>
  <c r="E1146" i="5"/>
  <c r="V1147" i="5"/>
  <c r="E1147" i="5"/>
  <c r="X1147" i="5" s="1"/>
  <c r="V1148" i="5"/>
  <c r="E1148" i="5"/>
  <c r="X1148" i="5" s="1"/>
  <c r="V1149" i="5"/>
  <c r="E1149" i="5"/>
  <c r="X1149" i="5" s="1"/>
  <c r="V1150" i="5"/>
  <c r="E1150" i="5"/>
  <c r="X1150" i="5" s="1"/>
  <c r="V1151" i="5"/>
  <c r="E1151" i="5"/>
  <c r="V1152" i="5"/>
  <c r="E1152" i="5"/>
  <c r="X1152" i="5" s="1"/>
  <c r="V1153" i="5"/>
  <c r="E1153" i="5"/>
  <c r="X1153" i="5" s="1"/>
  <c r="V1154" i="5"/>
  <c r="E1154" i="5"/>
  <c r="X1154" i="5" s="1"/>
  <c r="V1155" i="5"/>
  <c r="E1155" i="5"/>
  <c r="X1155" i="5" s="1"/>
  <c r="V1156" i="5"/>
  <c r="E1156" i="5"/>
  <c r="X1156" i="5" s="1"/>
  <c r="V1157" i="5"/>
  <c r="E1157" i="5"/>
  <c r="V1158" i="5"/>
  <c r="E1158" i="5"/>
  <c r="V1159" i="5"/>
  <c r="E1159" i="5"/>
  <c r="X1159" i="5" s="1"/>
  <c r="V1160" i="5"/>
  <c r="E1160" i="5"/>
  <c r="X1160" i="5" s="1"/>
  <c r="V1161" i="5"/>
  <c r="E1161" i="5"/>
  <c r="X1161" i="5" s="1"/>
  <c r="V1162" i="5"/>
  <c r="E1162" i="5"/>
  <c r="X1162" i="5" s="1"/>
  <c r="V1163" i="5"/>
  <c r="E1163" i="5"/>
  <c r="V1164" i="5"/>
  <c r="E1164" i="5"/>
  <c r="V1165" i="5"/>
  <c r="E1165" i="5"/>
  <c r="X1165" i="5" s="1"/>
  <c r="V1166" i="5"/>
  <c r="E1166" i="5"/>
  <c r="X1166" i="5" s="1"/>
  <c r="V1167" i="5"/>
  <c r="E1167" i="5"/>
  <c r="X1167" i="5" s="1"/>
  <c r="V1168" i="5"/>
  <c r="E1168" i="5"/>
  <c r="X1168" i="5" s="1"/>
  <c r="V1169" i="5"/>
  <c r="E1169" i="5"/>
  <c r="X1169" i="5" s="1"/>
  <c r="V1170" i="5"/>
  <c r="E1170" i="5"/>
  <c r="V1171" i="5"/>
  <c r="E1171" i="5"/>
  <c r="X1171" i="5" s="1"/>
  <c r="V1172" i="5"/>
  <c r="E1172" i="5"/>
  <c r="X1172" i="5" s="1"/>
  <c r="V1173" i="5"/>
  <c r="E1173" i="5"/>
  <c r="X1173" i="5" s="1"/>
  <c r="V1174" i="5"/>
  <c r="E1174" i="5"/>
  <c r="X1174" i="5" s="1"/>
  <c r="V1175" i="5"/>
  <c r="E1175" i="5"/>
  <c r="V1176" i="5"/>
  <c r="E1176" i="5"/>
  <c r="V1177" i="5"/>
  <c r="E1177" i="5"/>
  <c r="X1177" i="5" s="1"/>
  <c r="V1178" i="5"/>
  <c r="E1178" i="5"/>
  <c r="X1178" i="5" s="1"/>
  <c r="V1179" i="5"/>
  <c r="E1179" i="5"/>
  <c r="X1179" i="5" s="1"/>
  <c r="V1180" i="5"/>
  <c r="E1180" i="5"/>
  <c r="X1180" i="5" s="1"/>
  <c r="V1181" i="5"/>
  <c r="E1181" i="5"/>
  <c r="V1182" i="5"/>
  <c r="E1182" i="5"/>
  <c r="V1183" i="5"/>
  <c r="E1183" i="5"/>
  <c r="X1183" i="5" s="1"/>
  <c r="V1184" i="5"/>
  <c r="E1184" i="5"/>
  <c r="X1184" i="5" s="1"/>
  <c r="V1185" i="5"/>
  <c r="E1185" i="5"/>
  <c r="X1185" i="5" s="1"/>
  <c r="V1186" i="5"/>
  <c r="E1186" i="5"/>
  <c r="X1186" i="5" s="1"/>
  <c r="V1187" i="5"/>
  <c r="E1187" i="5"/>
  <c r="V1188" i="5"/>
  <c r="E1188" i="5"/>
  <c r="V1189" i="5"/>
  <c r="E1189" i="5"/>
  <c r="X1189" i="5" s="1"/>
  <c r="V1190" i="5"/>
  <c r="E1190" i="5"/>
  <c r="X1190" i="5" s="1"/>
  <c r="V1191" i="5"/>
  <c r="E1191" i="5"/>
  <c r="X1191" i="5" s="1"/>
  <c r="V1192" i="5"/>
  <c r="E1192" i="5"/>
  <c r="X1192" i="5" s="1"/>
  <c r="V1193" i="5"/>
  <c r="E1193" i="5"/>
  <c r="V1194" i="5"/>
  <c r="E1194" i="5"/>
  <c r="V1195" i="5"/>
  <c r="E1195" i="5"/>
  <c r="X1195" i="5" s="1"/>
  <c r="V1196" i="5"/>
  <c r="E1196" i="5"/>
  <c r="X1196" i="5" s="1"/>
  <c r="V1197" i="5"/>
  <c r="E1197" i="5"/>
  <c r="X1197" i="5" s="1"/>
  <c r="V1198" i="5"/>
  <c r="E1198" i="5"/>
  <c r="X1198" i="5" s="1"/>
  <c r="V1199" i="5"/>
  <c r="E1199" i="5"/>
  <c r="V1200" i="5"/>
  <c r="E1200" i="5"/>
  <c r="X1200" i="5" s="1"/>
  <c r="V1201" i="5"/>
  <c r="E1201" i="5"/>
  <c r="X1201" i="5" s="1"/>
  <c r="V1202" i="5"/>
  <c r="E1202" i="5"/>
  <c r="X1202" i="5" s="1"/>
  <c r="V1203" i="5"/>
  <c r="E1203" i="5"/>
  <c r="X1203" i="5" s="1"/>
  <c r="V1204" i="5"/>
  <c r="E1204" i="5"/>
  <c r="V1205" i="5"/>
  <c r="E1205" i="5"/>
  <c r="X1205" i="5" s="1"/>
  <c r="V1206" i="5"/>
  <c r="E1206" i="5"/>
  <c r="V1207" i="5"/>
  <c r="E1207" i="5"/>
  <c r="X1207" i="5" s="1"/>
  <c r="V1208" i="5"/>
  <c r="E1208" i="5"/>
  <c r="X1208" i="5" s="1"/>
  <c r="V1209" i="5"/>
  <c r="E1209" i="5"/>
  <c r="X1209" i="5" s="1"/>
  <c r="V1210" i="5"/>
  <c r="E1210" i="5"/>
  <c r="X1210" i="5" s="1"/>
  <c r="V1211" i="5"/>
  <c r="E1211" i="5"/>
  <c r="V1212" i="5"/>
  <c r="E1212" i="5"/>
  <c r="X1212" i="5" s="1"/>
  <c r="V1213" i="5"/>
  <c r="E1213" i="5"/>
  <c r="X1213" i="5" s="1"/>
  <c r="V1214" i="5"/>
  <c r="E1214" i="5"/>
  <c r="X1214" i="5" s="1"/>
  <c r="V1215" i="5"/>
  <c r="E1215" i="5"/>
  <c r="X1215" i="5" s="1"/>
  <c r="V1216" i="5"/>
  <c r="E1216" i="5"/>
  <c r="X1216" i="5" s="1"/>
  <c r="V1217" i="5"/>
  <c r="E1217" i="5"/>
  <c r="V1218" i="5"/>
  <c r="E1218" i="5"/>
  <c r="X1218" i="5" s="1"/>
  <c r="V1219" i="5"/>
  <c r="E1219" i="5"/>
  <c r="X1219" i="5" s="1"/>
  <c r="V1220" i="5"/>
  <c r="E1220" i="5"/>
  <c r="X1220" i="5" s="1"/>
  <c r="V1221" i="5"/>
  <c r="E1221" i="5"/>
  <c r="X1221" i="5" s="1"/>
  <c r="V1222" i="5"/>
  <c r="E1222" i="5"/>
  <c r="X1222" i="5" s="1"/>
  <c r="V1223" i="5"/>
  <c r="E1223" i="5"/>
  <c r="V1224" i="5"/>
  <c r="E1224" i="5"/>
  <c r="X1224" i="5" s="1"/>
  <c r="V1225" i="5"/>
  <c r="E1225" i="5"/>
  <c r="X1225" i="5" s="1"/>
  <c r="V1226" i="5"/>
  <c r="E1226" i="5"/>
  <c r="X1226" i="5" s="1"/>
  <c r="V1227" i="5"/>
  <c r="E1227" i="5"/>
  <c r="X1227" i="5" s="1"/>
  <c r="V1228" i="5"/>
  <c r="E1228" i="5"/>
  <c r="X1228" i="5" s="1"/>
  <c r="V1229" i="5"/>
  <c r="E1229" i="5"/>
  <c r="X1229" i="5" s="1"/>
  <c r="V1230" i="5"/>
  <c r="E1230" i="5"/>
  <c r="V1231" i="5"/>
  <c r="E1231" i="5"/>
  <c r="X1231" i="5" s="1"/>
  <c r="V1232" i="5"/>
  <c r="E1232" i="5"/>
  <c r="X1232" i="5" s="1"/>
  <c r="V1233" i="5"/>
  <c r="E1233" i="5"/>
  <c r="X1233" i="5" s="1"/>
  <c r="V1234" i="5"/>
  <c r="E1234" i="5"/>
  <c r="X1234" i="5" s="1"/>
  <c r="V1235" i="5"/>
  <c r="E1235" i="5"/>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V1244" i="5"/>
  <c r="E1244" i="5"/>
  <c r="X1244" i="5" s="1"/>
  <c r="V1245" i="5"/>
  <c r="E1245" i="5"/>
  <c r="X1245" i="5" s="1"/>
  <c r="V1246" i="5"/>
  <c r="E1246" i="5"/>
  <c r="X1246" i="5" s="1"/>
  <c r="V1247" i="5"/>
  <c r="E1247" i="5"/>
  <c r="V1248" i="5"/>
  <c r="E1248" i="5"/>
  <c r="X1248" i="5" s="1"/>
  <c r="V1249" i="5"/>
  <c r="E1249" i="5"/>
  <c r="X1249" i="5" s="1"/>
  <c r="V1250" i="5"/>
  <c r="E1250" i="5"/>
  <c r="X1250" i="5" s="1"/>
  <c r="V1251" i="5"/>
  <c r="E1251" i="5"/>
  <c r="X1251" i="5" s="1"/>
  <c r="V1252" i="5"/>
  <c r="E1252" i="5"/>
  <c r="X1252" i="5" s="1"/>
  <c r="V1253" i="5"/>
  <c r="E1253" i="5"/>
  <c r="V1254" i="5"/>
  <c r="E1254" i="5"/>
  <c r="V1255" i="5"/>
  <c r="E1255" i="5"/>
  <c r="X1255" i="5" s="1"/>
  <c r="V1256" i="5"/>
  <c r="E1256" i="5"/>
  <c r="X1256" i="5" s="1"/>
  <c r="V1257" i="5"/>
  <c r="E1257" i="5"/>
  <c r="X1257" i="5" s="1"/>
  <c r="V1258" i="5"/>
  <c r="E1258" i="5"/>
  <c r="X1258" i="5" s="1"/>
  <c r="V1259" i="5"/>
  <c r="E1259" i="5"/>
  <c r="V1260" i="5"/>
  <c r="E1260" i="5"/>
  <c r="X1260" i="5" s="1"/>
  <c r="V1261" i="5"/>
  <c r="E1261" i="5"/>
  <c r="X1261" i="5" s="1"/>
  <c r="V1262" i="5"/>
  <c r="E1262" i="5"/>
  <c r="X1262" i="5" s="1"/>
  <c r="V1263" i="5"/>
  <c r="E1263" i="5"/>
  <c r="X1263" i="5" s="1"/>
  <c r="V1264" i="5"/>
  <c r="E1264" i="5"/>
  <c r="X1264" i="5" s="1"/>
  <c r="V1265" i="5"/>
  <c r="E1265" i="5"/>
  <c r="V1266" i="5"/>
  <c r="E1266" i="5"/>
  <c r="V1267" i="5"/>
  <c r="E1267" i="5"/>
  <c r="X1267" i="5" s="1"/>
  <c r="V1268" i="5"/>
  <c r="E1268" i="5"/>
  <c r="X1268" i="5" s="1"/>
  <c r="V1269" i="5"/>
  <c r="E1269" i="5"/>
  <c r="X1269" i="5" s="1"/>
  <c r="V1270" i="5"/>
  <c r="E1270" i="5"/>
  <c r="X1270" i="5" s="1"/>
  <c r="V1271" i="5"/>
  <c r="E1271" i="5"/>
  <c r="V1272" i="5"/>
  <c r="E1272" i="5"/>
  <c r="V1273" i="5"/>
  <c r="E1273" i="5"/>
  <c r="X1273" i="5" s="1"/>
  <c r="V1274" i="5"/>
  <c r="E1274" i="5"/>
  <c r="X1274" i="5" s="1"/>
  <c r="V1275" i="5"/>
  <c r="E1275" i="5"/>
  <c r="X1275" i="5" s="1"/>
  <c r="V1276" i="5"/>
  <c r="E1276" i="5"/>
  <c r="X1276" i="5" s="1"/>
  <c r="V1277" i="5"/>
  <c r="E1277" i="5"/>
  <c r="V1278" i="5"/>
  <c r="E1278" i="5"/>
  <c r="V1279" i="5"/>
  <c r="E1279" i="5"/>
  <c r="X1279" i="5" s="1"/>
  <c r="V1280" i="5"/>
  <c r="E1280" i="5"/>
  <c r="V1281" i="5"/>
  <c r="E1281" i="5"/>
  <c r="X1281" i="5" s="1"/>
  <c r="V1282" i="5"/>
  <c r="E1282" i="5"/>
  <c r="X1282" i="5" s="1"/>
  <c r="V1283" i="5"/>
  <c r="E1283" i="5"/>
  <c r="V1284" i="5"/>
  <c r="E1284" i="5"/>
  <c r="X1284" i="5" s="1"/>
  <c r="V1285" i="5"/>
  <c r="E1285" i="5"/>
  <c r="X1285" i="5" s="1"/>
  <c r="V1286" i="5"/>
  <c r="E1286" i="5"/>
  <c r="X1286" i="5" s="1"/>
  <c r="V1287" i="5"/>
  <c r="E1287" i="5"/>
  <c r="X1287" i="5" s="1"/>
  <c r="V1288" i="5"/>
  <c r="E1288" i="5"/>
  <c r="X1288" i="5" s="1"/>
  <c r="V1289" i="5"/>
  <c r="E1289" i="5"/>
  <c r="V1290" i="5"/>
  <c r="E1290" i="5"/>
  <c r="V1291" i="5"/>
  <c r="E1291" i="5"/>
  <c r="X1291" i="5" s="1"/>
  <c r="V1292" i="5"/>
  <c r="E1292" i="5"/>
  <c r="X1292" i="5" s="1"/>
  <c r="V1293" i="5"/>
  <c r="E1293" i="5"/>
  <c r="X1293" i="5" s="1"/>
  <c r="V1294" i="5"/>
  <c r="E1294" i="5"/>
  <c r="X1294" i="5" s="1"/>
  <c r="V1295" i="5"/>
  <c r="E1295" i="5"/>
  <c r="V1296" i="5"/>
  <c r="E1296" i="5"/>
  <c r="X1296" i="5" s="1"/>
  <c r="V1297" i="5"/>
  <c r="E1297" i="5"/>
  <c r="X1297" i="5" s="1"/>
  <c r="V1298" i="5"/>
  <c r="E1298" i="5"/>
  <c r="X1298" i="5" s="1"/>
  <c r="V1299" i="5"/>
  <c r="E1299" i="5"/>
  <c r="X1299" i="5" s="1"/>
  <c r="V1300" i="5"/>
  <c r="E1300" i="5"/>
  <c r="X1300" i="5" s="1"/>
  <c r="V1301" i="5"/>
  <c r="E1301" i="5"/>
  <c r="V1302" i="5"/>
  <c r="E1302" i="5"/>
  <c r="V1303" i="5"/>
  <c r="E1303" i="5"/>
  <c r="X1303" i="5" s="1"/>
  <c r="V1304" i="5"/>
  <c r="E1304" i="5"/>
  <c r="X1304" i="5" s="1"/>
  <c r="V1305" i="5"/>
  <c r="E1305" i="5"/>
  <c r="X1305" i="5" s="1"/>
  <c r="V1306" i="5"/>
  <c r="E1306" i="5"/>
  <c r="X1306" i="5" s="1"/>
  <c r="V1307" i="5"/>
  <c r="E1307" i="5"/>
  <c r="V1308" i="5"/>
  <c r="E1308" i="5"/>
  <c r="V1309" i="5"/>
  <c r="E1309" i="5"/>
  <c r="X1309" i="5" s="1"/>
  <c r="V1310" i="5"/>
  <c r="E1310" i="5"/>
  <c r="X1310" i="5" s="1"/>
  <c r="V1311" i="5"/>
  <c r="E1311" i="5"/>
  <c r="X1311" i="5" s="1"/>
  <c r="V1312" i="5"/>
  <c r="E1312" i="5"/>
  <c r="X1312" i="5" s="1"/>
  <c r="V1313" i="5"/>
  <c r="E1313" i="5"/>
  <c r="V1314" i="5"/>
  <c r="E1314" i="5"/>
  <c r="V1315" i="5"/>
  <c r="E1315" i="5"/>
  <c r="X1315" i="5" s="1"/>
  <c r="V1316" i="5"/>
  <c r="E1316" i="5"/>
  <c r="X1316" i="5" s="1"/>
  <c r="V1317" i="5"/>
  <c r="E1317" i="5"/>
  <c r="X1317" i="5" s="1"/>
  <c r="V1318" i="5"/>
  <c r="E1318" i="5"/>
  <c r="X1318" i="5" s="1"/>
  <c r="V1319" i="5"/>
  <c r="E1319" i="5"/>
  <c r="V1320" i="5"/>
  <c r="E1320" i="5"/>
  <c r="V1321" i="5"/>
  <c r="E1321" i="5"/>
  <c r="X1321" i="5" s="1"/>
  <c r="V1322" i="5"/>
  <c r="E1322" i="5"/>
  <c r="X1322" i="5" s="1"/>
  <c r="V1323" i="5"/>
  <c r="E1323" i="5"/>
  <c r="X1323" i="5" s="1"/>
  <c r="V1324" i="5"/>
  <c r="E1324" i="5"/>
  <c r="X1324" i="5" s="1"/>
  <c r="V1325" i="5"/>
  <c r="E1325" i="5"/>
  <c r="V1326" i="5"/>
  <c r="E1326" i="5"/>
  <c r="V1327" i="5"/>
  <c r="E1327" i="5"/>
  <c r="X1327" i="5" s="1"/>
  <c r="V1328" i="5"/>
  <c r="E1328" i="5"/>
  <c r="X1328" i="5" s="1"/>
  <c r="V1329" i="5"/>
  <c r="E1329" i="5"/>
  <c r="X1329" i="5" s="1"/>
  <c r="V1330" i="5"/>
  <c r="E1330" i="5"/>
  <c r="X1330" i="5" s="1"/>
  <c r="V1331" i="5"/>
  <c r="E1331" i="5"/>
  <c r="V1332" i="5"/>
  <c r="E1332" i="5"/>
  <c r="X1332" i="5" s="1"/>
  <c r="V1333" i="5"/>
  <c r="E1333" i="5"/>
  <c r="X1333" i="5" s="1"/>
  <c r="V1334" i="5"/>
  <c r="E1334" i="5"/>
  <c r="X1334" i="5" s="1"/>
  <c r="V1335" i="5"/>
  <c r="E1335" i="5"/>
  <c r="X1335" i="5" s="1"/>
  <c r="V1336" i="5"/>
  <c r="E1336" i="5"/>
  <c r="X1336" i="5" s="1"/>
  <c r="V1337" i="5"/>
  <c r="E1337" i="5"/>
  <c r="V1338" i="5"/>
  <c r="E1338" i="5"/>
  <c r="V1339" i="5"/>
  <c r="E1339" i="5"/>
  <c r="X1339" i="5" s="1"/>
  <c r="V1340" i="5"/>
  <c r="E1340" i="5"/>
  <c r="X1340" i="5" s="1"/>
  <c r="V1341" i="5"/>
  <c r="E1341" i="5"/>
  <c r="X1341" i="5" s="1"/>
  <c r="V1342" i="5"/>
  <c r="E1342" i="5"/>
  <c r="X1342" i="5" s="1"/>
  <c r="V1343" i="5"/>
  <c r="E1343" i="5"/>
  <c r="V1344" i="5"/>
  <c r="E1344" i="5"/>
  <c r="X1344" i="5" s="1"/>
  <c r="V1345" i="5"/>
  <c r="E1345" i="5"/>
  <c r="X1345" i="5" s="1"/>
  <c r="V1346" i="5"/>
  <c r="E1346" i="5"/>
  <c r="X1346" i="5" s="1"/>
  <c r="V1347" i="5"/>
  <c r="E1347" i="5"/>
  <c r="X1347" i="5" s="1"/>
  <c r="V1348" i="5"/>
  <c r="E1348" i="5"/>
  <c r="X1348" i="5" s="1"/>
  <c r="V1349" i="5"/>
  <c r="E1349" i="5"/>
  <c r="V1350" i="5"/>
  <c r="E1350" i="5"/>
  <c r="V1351" i="5"/>
  <c r="E1351" i="5"/>
  <c r="X1351" i="5" s="1"/>
  <c r="V1352" i="5"/>
  <c r="E1352" i="5"/>
  <c r="X1352" i="5" s="1"/>
  <c r="V1353" i="5"/>
  <c r="E1353" i="5"/>
  <c r="X1353" i="5" s="1"/>
  <c r="V1354" i="5"/>
  <c r="E1354" i="5"/>
  <c r="X1354" i="5" s="1"/>
  <c r="V1355" i="5"/>
  <c r="E1355" i="5"/>
  <c r="V1356" i="5"/>
  <c r="E1356" i="5"/>
  <c r="X1356" i="5" s="1"/>
  <c r="V1357" i="5"/>
  <c r="E1357" i="5"/>
  <c r="X1357" i="5" s="1"/>
  <c r="V1358" i="5"/>
  <c r="E1358" i="5"/>
  <c r="X1358" i="5" s="1"/>
  <c r="V1359" i="5"/>
  <c r="E1359" i="5"/>
  <c r="X1359" i="5" s="1"/>
  <c r="V1360" i="5"/>
  <c r="E1360" i="5"/>
  <c r="X1360" i="5" s="1"/>
  <c r="V1361" i="5"/>
  <c r="E1361" i="5"/>
  <c r="V1362" i="5"/>
  <c r="E1362" i="5"/>
  <c r="V1363" i="5"/>
  <c r="E1363" i="5"/>
  <c r="X1363" i="5" s="1"/>
  <c r="V1364" i="5"/>
  <c r="E1364" i="5"/>
  <c r="X1364" i="5" s="1"/>
  <c r="V1365" i="5"/>
  <c r="E1365" i="5"/>
  <c r="X1365" i="5" s="1"/>
  <c r="V1366" i="5"/>
  <c r="E1366" i="5"/>
  <c r="X1366" i="5" s="1"/>
  <c r="V1367" i="5"/>
  <c r="E1367" i="5"/>
  <c r="V1368" i="5"/>
  <c r="E1368" i="5"/>
  <c r="V1369" i="5"/>
  <c r="E1369" i="5"/>
  <c r="X1369" i="5" s="1"/>
  <c r="V1370" i="5"/>
  <c r="E1370" i="5"/>
  <c r="X1370" i="5" s="1"/>
  <c r="V1371" i="5"/>
  <c r="E1371" i="5"/>
  <c r="X1371" i="5" s="1"/>
  <c r="V1372" i="5"/>
  <c r="E1372" i="5"/>
  <c r="X1372" i="5" s="1"/>
  <c r="V1373" i="5"/>
  <c r="E1373" i="5"/>
  <c r="V1374" i="5"/>
  <c r="E1374" i="5"/>
  <c r="V1375" i="5"/>
  <c r="E1375" i="5"/>
  <c r="X1375" i="5" s="1"/>
  <c r="V1376" i="5"/>
  <c r="E1376" i="5"/>
  <c r="X1376" i="5" s="1"/>
  <c r="V1377" i="5"/>
  <c r="E1377" i="5"/>
  <c r="X1377" i="5" s="1"/>
  <c r="V1378" i="5"/>
  <c r="E1378" i="5"/>
  <c r="X1378" i="5" s="1"/>
  <c r="V1379" i="5"/>
  <c r="E1379" i="5"/>
  <c r="V1380" i="5"/>
  <c r="E1380" i="5"/>
  <c r="V1381" i="5"/>
  <c r="E1381" i="5"/>
  <c r="X1381" i="5" s="1"/>
  <c r="V1382" i="5"/>
  <c r="E1382" i="5"/>
  <c r="X1382" i="5" s="1"/>
  <c r="V1383" i="5"/>
  <c r="E1383" i="5"/>
  <c r="X1383" i="5" s="1"/>
  <c r="V1384" i="5"/>
  <c r="E1384" i="5"/>
  <c r="X1384" i="5" s="1"/>
  <c r="V1385" i="5"/>
  <c r="E1385" i="5"/>
  <c r="V1386" i="5"/>
  <c r="E1386" i="5"/>
  <c r="V1387" i="5"/>
  <c r="E1387" i="5"/>
  <c r="X1387" i="5" s="1"/>
  <c r="V1388" i="5"/>
  <c r="E1388" i="5"/>
  <c r="X1388" i="5" s="1"/>
  <c r="V1389" i="5"/>
  <c r="E1389" i="5"/>
  <c r="X1389" i="5" s="1"/>
  <c r="V1390" i="5"/>
  <c r="E1390" i="5"/>
  <c r="X1390" i="5" s="1"/>
  <c r="V1391" i="5"/>
  <c r="E1391" i="5"/>
  <c r="V1392" i="5"/>
  <c r="E1392" i="5"/>
  <c r="V1393" i="5"/>
  <c r="E1393" i="5"/>
  <c r="X1393" i="5" s="1"/>
  <c r="V1394" i="5"/>
  <c r="E1394" i="5"/>
  <c r="X1394" i="5" s="1"/>
  <c r="V1395" i="5"/>
  <c r="E1395" i="5"/>
  <c r="X1395" i="5" s="1"/>
  <c r="V1396" i="5"/>
  <c r="E1396" i="5"/>
  <c r="X1396" i="5" s="1"/>
  <c r="V1397" i="5"/>
  <c r="E1397" i="5"/>
  <c r="V1398" i="5"/>
  <c r="E1398" i="5"/>
  <c r="V1399" i="5"/>
  <c r="E1399" i="5"/>
  <c r="X1399" i="5" s="1"/>
  <c r="V1400" i="5"/>
  <c r="E1400" i="5"/>
  <c r="X1400" i="5" s="1"/>
  <c r="V1401" i="5"/>
  <c r="E1401" i="5"/>
  <c r="X1401" i="5" s="1"/>
  <c r="V1402" i="5"/>
  <c r="E1402" i="5"/>
  <c r="X1402" i="5" s="1"/>
  <c r="V1403" i="5"/>
  <c r="E1403" i="5"/>
  <c r="V1404" i="5"/>
  <c r="E1404" i="5"/>
  <c r="V1405" i="5"/>
  <c r="E1405" i="5"/>
  <c r="X1405" i="5" s="1"/>
  <c r="V1406" i="5"/>
  <c r="E1406" i="5"/>
  <c r="X1406" i="5" s="1"/>
  <c r="V1407" i="5"/>
  <c r="E1407" i="5"/>
  <c r="X1407" i="5" s="1"/>
  <c r="V1408" i="5"/>
  <c r="E1408" i="5"/>
  <c r="X1408" i="5" s="1"/>
  <c r="V1409" i="5"/>
  <c r="E1409" i="5"/>
  <c r="V1410" i="5"/>
  <c r="E1410" i="5"/>
  <c r="V1411" i="5"/>
  <c r="E1411" i="5"/>
  <c r="X1411" i="5" s="1"/>
  <c r="V1412" i="5"/>
  <c r="E1412" i="5"/>
  <c r="X1412" i="5" s="1"/>
  <c r="V1413" i="5"/>
  <c r="E1413" i="5"/>
  <c r="X1413" i="5" s="1"/>
  <c r="V1414" i="5"/>
  <c r="E1414" i="5"/>
  <c r="X1414" i="5" s="1"/>
  <c r="V1415" i="5"/>
  <c r="E1415" i="5"/>
  <c r="V1416" i="5"/>
  <c r="E1416" i="5"/>
  <c r="V1417" i="5"/>
  <c r="E1417" i="5"/>
  <c r="X1417" i="5" s="1"/>
  <c r="V1418" i="5"/>
  <c r="E1418" i="5"/>
  <c r="X1418" i="5" s="1"/>
  <c r="V1419" i="5"/>
  <c r="E1419" i="5"/>
  <c r="X1419" i="5" s="1"/>
  <c r="V1420" i="5"/>
  <c r="E1420" i="5"/>
  <c r="X1420" i="5" s="1"/>
  <c r="V1421" i="5"/>
  <c r="E1421" i="5"/>
  <c r="V1422" i="5"/>
  <c r="E1422" i="5"/>
  <c r="V1423" i="5"/>
  <c r="E1423" i="5"/>
  <c r="X1423" i="5" s="1"/>
  <c r="V1424" i="5"/>
  <c r="E1424" i="5"/>
  <c r="X1424" i="5" s="1"/>
  <c r="V1425" i="5"/>
  <c r="E1425" i="5"/>
  <c r="X1425" i="5" s="1"/>
  <c r="V1426" i="5"/>
  <c r="E1426" i="5"/>
  <c r="X1426" i="5" s="1"/>
  <c r="V1427" i="5"/>
  <c r="E1427" i="5"/>
  <c r="V1428" i="5"/>
  <c r="E1428" i="5"/>
  <c r="V1429" i="5"/>
  <c r="E1429" i="5"/>
  <c r="X1429" i="5" s="1"/>
  <c r="V1430" i="5"/>
  <c r="E1430" i="5"/>
  <c r="X1430" i="5" s="1"/>
  <c r="V1431" i="5"/>
  <c r="E1431" i="5"/>
  <c r="X1431" i="5" s="1"/>
  <c r="V1432" i="5"/>
  <c r="E1432" i="5"/>
  <c r="X1432" i="5" s="1"/>
  <c r="V1433" i="5"/>
  <c r="E1433" i="5"/>
  <c r="V1434" i="5"/>
  <c r="E1434" i="5"/>
  <c r="V1435" i="5"/>
  <c r="E1435" i="5"/>
  <c r="X1435" i="5" s="1"/>
  <c r="V1436" i="5"/>
  <c r="E1436" i="5"/>
  <c r="X1436" i="5" s="1"/>
  <c r="V1437" i="5"/>
  <c r="E1437" i="5"/>
  <c r="X1437" i="5" s="1"/>
  <c r="V1438" i="5"/>
  <c r="E1438" i="5"/>
  <c r="X1438" i="5" s="1"/>
  <c r="V1439" i="5"/>
  <c r="E1439" i="5"/>
  <c r="V1440" i="5"/>
  <c r="E1440" i="5"/>
  <c r="V1441" i="5"/>
  <c r="E1441" i="5"/>
  <c r="X1441" i="5" s="1"/>
  <c r="V1442" i="5"/>
  <c r="E1442" i="5"/>
  <c r="X1442" i="5" s="1"/>
  <c r="V1443" i="5"/>
  <c r="E1443" i="5"/>
  <c r="X1443" i="5" s="1"/>
  <c r="V1444" i="5"/>
  <c r="E1444" i="5"/>
  <c r="X1444" i="5" s="1"/>
  <c r="V1445" i="5"/>
  <c r="E1445" i="5"/>
  <c r="V1446" i="5"/>
  <c r="E1446" i="5"/>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V1458" i="5"/>
  <c r="E1458" i="5"/>
  <c r="X1458" i="5" s="1"/>
  <c r="V1459" i="5"/>
  <c r="E1459" i="5"/>
  <c r="X1459" i="5" s="1"/>
  <c r="V1460" i="5"/>
  <c r="E1460" i="5"/>
  <c r="X1460" i="5" s="1"/>
  <c r="V1461" i="5"/>
  <c r="E1461" i="5"/>
  <c r="X1461" i="5" s="1"/>
  <c r="V1462" i="5"/>
  <c r="E1462" i="5"/>
  <c r="X1462" i="5" s="1"/>
  <c r="V1463" i="5"/>
  <c r="E1463" i="5"/>
  <c r="V1464" i="5"/>
  <c r="E1464" i="5"/>
  <c r="V1465" i="5"/>
  <c r="E1465" i="5"/>
  <c r="X1465" i="5" s="1"/>
  <c r="V1466" i="5"/>
  <c r="E1466" i="5"/>
  <c r="X1466" i="5" s="1"/>
  <c r="V1467" i="5"/>
  <c r="E1467" i="5"/>
  <c r="X1467" i="5" s="1"/>
  <c r="V1468" i="5"/>
  <c r="E1468" i="5"/>
  <c r="X1468" i="5" s="1"/>
  <c r="V1469" i="5"/>
  <c r="E1469" i="5"/>
  <c r="V1470" i="5"/>
  <c r="E1470" i="5"/>
  <c r="X1470" i="5" s="1"/>
  <c r="V1471" i="5"/>
  <c r="E1471" i="5"/>
  <c r="X1471" i="5" s="1"/>
  <c r="V1472" i="5"/>
  <c r="E1472" i="5"/>
  <c r="X1472" i="5" s="1"/>
  <c r="V1473" i="5"/>
  <c r="E1473" i="5"/>
  <c r="X1473" i="5" s="1"/>
  <c r="V1474" i="5"/>
  <c r="E1474" i="5"/>
  <c r="X1474" i="5" s="1"/>
  <c r="V1475" i="5"/>
  <c r="E1475" i="5"/>
  <c r="V1476" i="5"/>
  <c r="E1476" i="5"/>
  <c r="V1477" i="5"/>
  <c r="E1477" i="5"/>
  <c r="X1477" i="5" s="1"/>
  <c r="V1478" i="5"/>
  <c r="E1478" i="5"/>
  <c r="X1478" i="5" s="1"/>
  <c r="V1479" i="5"/>
  <c r="E1479" i="5"/>
  <c r="X1479" i="5" s="1"/>
  <c r="V1480" i="5"/>
  <c r="E1480" i="5"/>
  <c r="X1480" i="5" s="1"/>
  <c r="V1481" i="5"/>
  <c r="E1481" i="5"/>
  <c r="V1482" i="5"/>
  <c r="E1482" i="5"/>
  <c r="V1483" i="5"/>
  <c r="E1483" i="5"/>
  <c r="X1483" i="5" s="1"/>
  <c r="V1484" i="5"/>
  <c r="E1484" i="5"/>
  <c r="X1484" i="5" s="1"/>
  <c r="V1485" i="5"/>
  <c r="E1485" i="5"/>
  <c r="X1485" i="5" s="1"/>
  <c r="V1486" i="5"/>
  <c r="E1486" i="5"/>
  <c r="X1486" i="5" s="1"/>
  <c r="V1487" i="5"/>
  <c r="E1487" i="5"/>
  <c r="V1488" i="5"/>
  <c r="E1488" i="5"/>
  <c r="X1488" i="5" s="1"/>
  <c r="V1489" i="5"/>
  <c r="E1489" i="5"/>
  <c r="X1489" i="5" s="1"/>
  <c r="V1490" i="5"/>
  <c r="E1490" i="5"/>
  <c r="X1490" i="5" s="1"/>
  <c r="V1491" i="5"/>
  <c r="E1491" i="5"/>
  <c r="X1491" i="5" s="1"/>
  <c r="V1492" i="5"/>
  <c r="E1492" i="5"/>
  <c r="X1492" i="5" s="1"/>
  <c r="V1493" i="5"/>
  <c r="E1493" i="5"/>
  <c r="V1494" i="5"/>
  <c r="E1494" i="5"/>
  <c r="V1495" i="5"/>
  <c r="E1495" i="5"/>
  <c r="X1495" i="5" s="1"/>
  <c r="V1496" i="5"/>
  <c r="E1496" i="5"/>
  <c r="X1496" i="5" s="1"/>
  <c r="V1497" i="5"/>
  <c r="E1497" i="5"/>
  <c r="X1497" i="5" s="1"/>
  <c r="V1498" i="5"/>
  <c r="E1498" i="5"/>
  <c r="X1498" i="5" s="1"/>
  <c r="V1499" i="5"/>
  <c r="E1499" i="5"/>
  <c r="X1499" i="5" s="1"/>
  <c r="V1500" i="5"/>
  <c r="E1500" i="5"/>
  <c r="V1501" i="5"/>
  <c r="E1501" i="5"/>
  <c r="X1501" i="5" s="1"/>
  <c r="V1502" i="5"/>
  <c r="E1502" i="5"/>
  <c r="X1502" i="5" s="1"/>
  <c r="V1503" i="5"/>
  <c r="E1503" i="5"/>
  <c r="X1503" i="5" s="1"/>
  <c r="V1504" i="5"/>
  <c r="E1504" i="5"/>
  <c r="X1504" i="5" s="1"/>
  <c r="V1505" i="5"/>
  <c r="E1505" i="5"/>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V1518" i="5"/>
  <c r="E1518" i="5"/>
  <c r="X1518" i="5" s="1"/>
  <c r="V1519" i="5"/>
  <c r="E1519" i="5"/>
  <c r="X1519" i="5" s="1"/>
  <c r="V1520" i="5"/>
  <c r="E1520" i="5"/>
  <c r="X1520" i="5" s="1"/>
  <c r="V1521" i="5"/>
  <c r="E1521" i="5"/>
  <c r="X1521" i="5" s="1"/>
  <c r="V1522" i="5"/>
  <c r="E1522" i="5"/>
  <c r="X1522" i="5" s="1"/>
  <c r="V1523" i="5"/>
  <c r="E1523" i="5"/>
  <c r="V1524" i="5"/>
  <c r="E1524" i="5"/>
  <c r="X1524" i="5" s="1"/>
  <c r="V1525" i="5"/>
  <c r="E1525" i="5"/>
  <c r="X1525" i="5" s="1"/>
  <c r="V1526" i="5"/>
  <c r="E1526" i="5"/>
  <c r="X1526" i="5" s="1"/>
  <c r="V1527" i="5"/>
  <c r="E1527" i="5"/>
  <c r="X1527" i="5" s="1"/>
  <c r="V1528" i="5"/>
  <c r="E1528" i="5"/>
  <c r="X1528" i="5" s="1"/>
  <c r="V1529" i="5"/>
  <c r="E1529" i="5"/>
  <c r="V1530" i="5"/>
  <c r="E1530" i="5"/>
  <c r="X1530" i="5" s="1"/>
  <c r="V1531" i="5"/>
  <c r="E1531" i="5"/>
  <c r="X1531" i="5" s="1"/>
  <c r="V1532" i="5"/>
  <c r="E1532" i="5"/>
  <c r="X1532" i="5" s="1"/>
  <c r="V1533" i="5"/>
  <c r="E1533" i="5"/>
  <c r="X1533" i="5" s="1"/>
  <c r="V1534" i="5"/>
  <c r="E1534" i="5"/>
  <c r="X1534" i="5" s="1"/>
  <c r="V1535" i="5"/>
  <c r="E1535" i="5"/>
  <c r="V1536" i="5"/>
  <c r="E1536" i="5"/>
  <c r="V1537" i="5"/>
  <c r="E1537" i="5"/>
  <c r="X1537" i="5" s="1"/>
  <c r="V1538" i="5"/>
  <c r="E1538" i="5"/>
  <c r="X1538" i="5" s="1"/>
  <c r="V1539" i="5"/>
  <c r="E1539" i="5"/>
  <c r="X1539" i="5" s="1"/>
  <c r="V1540" i="5"/>
  <c r="E1540" i="5"/>
  <c r="X1540" i="5" s="1"/>
  <c r="V1541" i="5"/>
  <c r="E1541" i="5"/>
  <c r="V1542" i="5"/>
  <c r="E1542" i="5"/>
  <c r="X1542" i="5" s="1"/>
  <c r="V1543" i="5"/>
  <c r="E1543" i="5"/>
  <c r="X1543" i="5" s="1"/>
  <c r="V1544" i="5"/>
  <c r="E1544" i="5"/>
  <c r="X1544" i="5" s="1"/>
  <c r="V1545" i="5"/>
  <c r="E1545" i="5"/>
  <c r="X1545" i="5" s="1"/>
  <c r="V1546" i="5"/>
  <c r="E1546" i="5"/>
  <c r="X1546" i="5" s="1"/>
  <c r="V1547" i="5"/>
  <c r="E1547" i="5"/>
  <c r="V1548" i="5"/>
  <c r="E1548" i="5"/>
  <c r="V1549" i="5"/>
  <c r="E1549" i="5"/>
  <c r="X1549" i="5" s="1"/>
  <c r="V1550" i="5"/>
  <c r="E1550" i="5"/>
  <c r="X1550" i="5" s="1"/>
  <c r="V1551" i="5"/>
  <c r="E1551" i="5"/>
  <c r="X1551" i="5" s="1"/>
  <c r="V1552" i="5"/>
  <c r="E1552" i="5"/>
  <c r="X1552" i="5" s="1"/>
  <c r="V1553" i="5"/>
  <c r="E1553" i="5"/>
  <c r="V1554" i="5"/>
  <c r="E1554" i="5"/>
  <c r="V1555" i="5"/>
  <c r="E1555" i="5"/>
  <c r="X1555" i="5" s="1"/>
  <c r="V1556" i="5"/>
  <c r="E1556" i="5"/>
  <c r="V1557" i="5"/>
  <c r="E1557" i="5"/>
  <c r="X1557" i="5" s="1"/>
  <c r="V1558" i="5"/>
  <c r="E1558" i="5"/>
  <c r="X1558" i="5" s="1"/>
  <c r="V1559" i="5"/>
  <c r="E1559" i="5"/>
  <c r="V1560" i="5"/>
  <c r="E1560" i="5"/>
  <c r="V1561" i="5"/>
  <c r="E1561" i="5"/>
  <c r="X1561" i="5" s="1"/>
  <c r="V1562" i="5"/>
  <c r="E1562" i="5"/>
  <c r="X1562" i="5" s="1"/>
  <c r="V1563" i="5"/>
  <c r="E1563" i="5"/>
  <c r="X1563" i="5" s="1"/>
  <c r="V1564" i="5"/>
  <c r="E1564" i="5"/>
  <c r="X1564" i="5" s="1"/>
  <c r="V1565" i="5"/>
  <c r="E1565" i="5"/>
  <c r="V1566" i="5"/>
  <c r="E1566" i="5"/>
  <c r="V1567" i="5"/>
  <c r="E1567" i="5"/>
  <c r="X1567" i="5" s="1"/>
  <c r="V1568" i="5"/>
  <c r="E1568" i="5"/>
  <c r="X1568" i="5" s="1"/>
  <c r="V1569" i="5"/>
  <c r="E1569" i="5"/>
  <c r="X1569" i="5" s="1"/>
  <c r="V1570" i="5"/>
  <c r="E1570" i="5"/>
  <c r="X1570" i="5" s="1"/>
  <c r="V1571" i="5"/>
  <c r="E1571" i="5"/>
  <c r="V1572" i="5"/>
  <c r="E1572" i="5"/>
  <c r="V1573" i="5"/>
  <c r="E1573" i="5"/>
  <c r="X1573" i="5" s="1"/>
  <c r="V1574" i="5"/>
  <c r="E1574" i="5"/>
  <c r="X1574" i="5" s="1"/>
  <c r="V1575" i="5"/>
  <c r="E1575" i="5"/>
  <c r="X1575" i="5" s="1"/>
  <c r="V1576" i="5"/>
  <c r="E1576" i="5"/>
  <c r="X1576" i="5" s="1"/>
  <c r="V1577" i="5"/>
  <c r="E1577" i="5"/>
  <c r="V1578" i="5"/>
  <c r="E1578" i="5"/>
  <c r="V1579" i="5"/>
  <c r="E1579" i="5"/>
  <c r="X1579" i="5" s="1"/>
  <c r="V1580" i="5"/>
  <c r="E1580" i="5"/>
  <c r="X1580" i="5" s="1"/>
  <c r="V1581" i="5"/>
  <c r="E1581" i="5"/>
  <c r="X1581" i="5" s="1"/>
  <c r="V1582" i="5"/>
  <c r="E1582" i="5"/>
  <c r="X1582" i="5" s="1"/>
  <c r="V1583" i="5"/>
  <c r="E1583" i="5"/>
  <c r="V1584" i="5"/>
  <c r="E1584" i="5"/>
  <c r="V1585" i="5"/>
  <c r="E1585" i="5"/>
  <c r="X1585" i="5" s="1"/>
  <c r="V1586" i="5"/>
  <c r="E1586" i="5"/>
  <c r="X1586" i="5" s="1"/>
  <c r="V1587" i="5"/>
  <c r="E1587" i="5"/>
  <c r="X1587" i="5" s="1"/>
  <c r="V1588" i="5"/>
  <c r="E1588" i="5"/>
  <c r="X1588" i="5" s="1"/>
  <c r="V1589" i="5"/>
  <c r="E1589" i="5"/>
  <c r="V1590" i="5"/>
  <c r="E1590" i="5"/>
  <c r="V1591" i="5"/>
  <c r="E1591" i="5"/>
  <c r="X1591" i="5" s="1"/>
  <c r="V1592" i="5"/>
  <c r="E1592" i="5"/>
  <c r="X1592" i="5" s="1"/>
  <c r="V1593" i="5"/>
  <c r="E1593" i="5"/>
  <c r="X1593" i="5" s="1"/>
  <c r="V1594" i="5"/>
  <c r="E1594" i="5"/>
  <c r="X1594" i="5" s="1"/>
  <c r="V1595" i="5"/>
  <c r="E1595" i="5"/>
  <c r="V1596" i="5"/>
  <c r="E1596" i="5"/>
  <c r="V1597" i="5"/>
  <c r="E1597" i="5"/>
  <c r="X1597" i="5" s="1"/>
  <c r="V1598" i="5"/>
  <c r="E1598" i="5"/>
  <c r="X1598" i="5" s="1"/>
  <c r="V1599" i="5"/>
  <c r="E1599" i="5"/>
  <c r="X1599" i="5" s="1"/>
  <c r="V1600" i="5"/>
  <c r="E1600" i="5"/>
  <c r="X1600" i="5" s="1"/>
  <c r="V1601" i="5"/>
  <c r="E1601" i="5"/>
  <c r="V1602" i="5"/>
  <c r="E1602" i="5"/>
  <c r="V1603" i="5"/>
  <c r="E1603" i="5"/>
  <c r="X1603" i="5" s="1"/>
  <c r="V1604" i="5"/>
  <c r="E1604" i="5"/>
  <c r="X1604" i="5" s="1"/>
  <c r="V1605" i="5"/>
  <c r="E1605" i="5"/>
  <c r="X1605" i="5" s="1"/>
  <c r="V1606" i="5"/>
  <c r="E1606" i="5"/>
  <c r="X1606" i="5" s="1"/>
  <c r="V1607" i="5"/>
  <c r="E1607" i="5"/>
  <c r="V1608" i="5"/>
  <c r="E1608" i="5"/>
  <c r="V1609" i="5"/>
  <c r="E1609" i="5"/>
  <c r="X1609" i="5" s="1"/>
  <c r="V1610" i="5"/>
  <c r="E1610" i="5"/>
  <c r="X1610" i="5" s="1"/>
  <c r="V1611" i="5"/>
  <c r="E1611" i="5"/>
  <c r="X1611" i="5" s="1"/>
  <c r="V1612" i="5"/>
  <c r="E1612" i="5"/>
  <c r="X1612" i="5" s="1"/>
  <c r="V1613" i="5"/>
  <c r="E1613" i="5"/>
  <c r="V1614" i="5"/>
  <c r="E1614" i="5"/>
  <c r="V1615" i="5"/>
  <c r="E1615" i="5"/>
  <c r="X1615" i="5" s="1"/>
  <c r="V1616" i="5"/>
  <c r="E1616" i="5"/>
  <c r="X1616" i="5" s="1"/>
  <c r="V1617" i="5"/>
  <c r="E1617" i="5"/>
  <c r="X1617" i="5" s="1"/>
  <c r="V1618" i="5"/>
  <c r="E1618" i="5"/>
  <c r="X1618" i="5" s="1"/>
  <c r="V1619" i="5"/>
  <c r="E1619" i="5"/>
  <c r="V1620" i="5"/>
  <c r="E1620" i="5"/>
  <c r="X1620" i="5" s="1"/>
  <c r="V1621" i="5"/>
  <c r="E1621" i="5"/>
  <c r="X1621" i="5" s="1"/>
  <c r="V1622" i="5"/>
  <c r="E1622" i="5"/>
  <c r="X1622" i="5" s="1"/>
  <c r="V1623" i="5"/>
  <c r="E1623" i="5"/>
  <c r="X1623" i="5" s="1"/>
  <c r="V1624" i="5"/>
  <c r="E1624" i="5"/>
  <c r="X1624" i="5" s="1"/>
  <c r="V1625" i="5"/>
  <c r="E1625" i="5"/>
  <c r="X1625" i="5" s="1"/>
  <c r="V1626" i="5"/>
  <c r="E1626" i="5"/>
  <c r="V1627" i="5"/>
  <c r="E1627" i="5"/>
  <c r="X1627" i="5" s="1"/>
  <c r="V1628" i="5"/>
  <c r="E1628" i="5"/>
  <c r="X1628" i="5" s="1"/>
  <c r="V1629" i="5"/>
  <c r="E1629" i="5"/>
  <c r="X1629" i="5" s="1"/>
  <c r="V1630" i="5"/>
  <c r="E1630" i="5"/>
  <c r="X1630" i="5" s="1"/>
  <c r="V1631" i="5"/>
  <c r="E1631" i="5"/>
  <c r="V1632" i="5"/>
  <c r="E1632" i="5"/>
  <c r="X1632" i="5" s="1"/>
  <c r="V1633" i="5"/>
  <c r="E1633" i="5"/>
  <c r="X1633" i="5" s="1"/>
  <c r="V1634" i="5"/>
  <c r="E1634" i="5"/>
  <c r="V1635" i="5"/>
  <c r="E1635" i="5"/>
  <c r="X1635" i="5" s="1"/>
  <c r="V1636" i="5"/>
  <c r="E1636" i="5"/>
  <c r="X1636" i="5" s="1"/>
  <c r="V1637" i="5"/>
  <c r="E1637" i="5"/>
  <c r="X1637" i="5" s="1"/>
  <c r="V1638" i="5"/>
  <c r="E1638" i="5"/>
  <c r="V1639" i="5"/>
  <c r="E1639" i="5"/>
  <c r="X1639" i="5" s="1"/>
  <c r="V1640" i="5"/>
  <c r="E1640" i="5"/>
  <c r="X1640" i="5" s="1"/>
  <c r="V1641" i="5"/>
  <c r="E1641" i="5"/>
  <c r="X1641" i="5" s="1"/>
  <c r="V1642" i="5"/>
  <c r="E1642" i="5"/>
  <c r="X1642" i="5" s="1"/>
  <c r="V1643" i="5"/>
  <c r="E1643" i="5"/>
  <c r="V1644" i="5"/>
  <c r="E1644" i="5"/>
  <c r="V1645" i="5"/>
  <c r="E1645" i="5"/>
  <c r="X1645" i="5" s="1"/>
  <c r="V1646" i="5"/>
  <c r="E1646" i="5"/>
  <c r="X1646" i="5" s="1"/>
  <c r="V1647" i="5"/>
  <c r="E1647" i="5"/>
  <c r="X1647" i="5" s="1"/>
  <c r="V1648" i="5"/>
  <c r="E1648" i="5"/>
  <c r="X1648" i="5" s="1"/>
  <c r="V1649" i="5"/>
  <c r="E1649" i="5"/>
  <c r="X1649" i="5" s="1"/>
  <c r="V1650" i="5"/>
  <c r="E1650" i="5"/>
  <c r="V1651" i="5"/>
  <c r="E1651" i="5"/>
  <c r="V1652" i="5"/>
  <c r="E1652" i="5"/>
  <c r="X1652" i="5" s="1"/>
  <c r="V1653" i="5"/>
  <c r="E1653" i="5"/>
  <c r="X1653" i="5" s="1"/>
  <c r="V1654" i="5"/>
  <c r="E1654" i="5"/>
  <c r="X1654" i="5" s="1"/>
  <c r="V1655" i="5"/>
  <c r="E1655" i="5"/>
  <c r="V1656" i="5"/>
  <c r="E1656" i="5"/>
  <c r="V1657" i="5"/>
  <c r="E1657" i="5"/>
  <c r="X1657" i="5" s="1"/>
  <c r="V1658" i="5"/>
  <c r="E1658" i="5"/>
  <c r="V1659" i="5"/>
  <c r="E1659" i="5"/>
  <c r="X1659" i="5" s="1"/>
  <c r="V1660" i="5"/>
  <c r="E1660" i="5"/>
  <c r="X1660" i="5" s="1"/>
  <c r="V1661" i="5"/>
  <c r="E1661" i="5"/>
  <c r="X1661" i="5" s="1"/>
  <c r="V1662" i="5"/>
  <c r="E1662" i="5"/>
  <c r="V1663" i="5"/>
  <c r="E1663" i="5"/>
  <c r="X1663" i="5" s="1"/>
  <c r="V1664" i="5"/>
  <c r="E1664" i="5"/>
  <c r="X1664" i="5" s="1"/>
  <c r="V1665" i="5"/>
  <c r="E1665" i="5"/>
  <c r="X1665" i="5" s="1"/>
  <c r="V1666" i="5"/>
  <c r="E1666" i="5"/>
  <c r="X1666" i="5" s="1"/>
  <c r="V1667" i="5"/>
  <c r="E1667" i="5"/>
  <c r="V1668" i="5"/>
  <c r="E1668" i="5"/>
  <c r="V1669" i="5"/>
  <c r="E1669" i="5"/>
  <c r="X1669" i="5" s="1"/>
  <c r="V1670" i="5"/>
  <c r="E1670" i="5"/>
  <c r="V1671" i="5"/>
  <c r="E1671" i="5"/>
  <c r="X1671" i="5" s="1"/>
  <c r="V1672" i="5"/>
  <c r="E1672" i="5"/>
  <c r="X1672" i="5" s="1"/>
  <c r="V1673" i="5"/>
  <c r="E1673" i="5"/>
  <c r="V1674" i="5"/>
  <c r="E1674" i="5"/>
  <c r="V1675" i="5"/>
  <c r="E1675" i="5"/>
  <c r="X1675" i="5" s="1"/>
  <c r="V1676" i="5"/>
  <c r="E1676" i="5"/>
  <c r="X1676" i="5" s="1"/>
  <c r="V1677" i="5"/>
  <c r="E1677" i="5"/>
  <c r="X1677" i="5" s="1"/>
  <c r="V1678" i="5"/>
  <c r="E1678" i="5"/>
  <c r="X1678" i="5" s="1"/>
  <c r="V1679" i="5"/>
  <c r="E1679" i="5"/>
  <c r="V1680" i="5"/>
  <c r="E1680" i="5"/>
  <c r="V1681" i="5"/>
  <c r="E1681" i="5"/>
  <c r="X1681" i="5" s="1"/>
  <c r="V1682" i="5"/>
  <c r="E1682" i="5"/>
  <c r="X1682" i="5" s="1"/>
  <c r="V1683" i="5"/>
  <c r="E1683" i="5"/>
  <c r="X1683" i="5" s="1"/>
  <c r="V1684" i="5"/>
  <c r="E1684" i="5"/>
  <c r="X1684" i="5" s="1"/>
  <c r="V1685" i="5"/>
  <c r="E1685" i="5"/>
  <c r="X1685" i="5" s="1"/>
  <c r="V1686" i="5"/>
  <c r="E1686" i="5"/>
  <c r="V1687" i="5"/>
  <c r="E1687" i="5"/>
  <c r="X1687" i="5" s="1"/>
  <c r="V1688" i="5"/>
  <c r="E1688" i="5"/>
  <c r="X1688" i="5" s="1"/>
  <c r="V1689" i="5"/>
  <c r="E1689" i="5"/>
  <c r="X1689" i="5" s="1"/>
  <c r="V1690" i="5"/>
  <c r="E1690" i="5"/>
  <c r="X1690" i="5" s="1"/>
  <c r="V1691" i="5"/>
  <c r="E1691" i="5"/>
  <c r="V1692" i="5"/>
  <c r="E1692" i="5"/>
  <c r="V1693" i="5"/>
  <c r="E1693" i="5"/>
  <c r="X1693" i="5" s="1"/>
  <c r="V1694" i="5"/>
  <c r="E1694" i="5"/>
  <c r="X1694" i="5" s="1"/>
  <c r="V1695" i="5"/>
  <c r="E1695" i="5"/>
  <c r="X1695" i="5" s="1"/>
  <c r="V1696" i="5"/>
  <c r="E1696" i="5"/>
  <c r="X1696" i="5" s="1"/>
  <c r="V1697" i="5"/>
  <c r="E1697" i="5"/>
  <c r="V1698" i="5"/>
  <c r="E1698" i="5"/>
  <c r="V1699" i="5"/>
  <c r="E1699" i="5"/>
  <c r="V1700" i="5"/>
  <c r="E1700" i="5"/>
  <c r="X1700" i="5" s="1"/>
  <c r="V1701" i="5"/>
  <c r="E1701" i="5"/>
  <c r="X1701" i="5" s="1"/>
  <c r="V1702" i="5"/>
  <c r="E1702" i="5"/>
  <c r="X1702" i="5" s="1"/>
  <c r="V1703" i="5"/>
  <c r="E1703" i="5"/>
  <c r="V1704" i="5"/>
  <c r="E1704" i="5"/>
  <c r="X1704" i="5" s="1"/>
  <c r="V1705" i="5"/>
  <c r="E1705" i="5"/>
  <c r="X1705" i="5" s="1"/>
  <c r="V1706" i="5"/>
  <c r="E1706" i="5"/>
  <c r="X1706" i="5" s="1"/>
  <c r="V1707" i="5"/>
  <c r="E1707" i="5"/>
  <c r="X1707" i="5" s="1"/>
  <c r="V1708" i="5"/>
  <c r="E1708" i="5"/>
  <c r="X1708" i="5" s="1"/>
  <c r="V1709" i="5"/>
  <c r="E1709" i="5"/>
  <c r="X1709" i="5" s="1"/>
  <c r="V1710" i="5"/>
  <c r="E1710" i="5"/>
  <c r="V1711" i="5"/>
  <c r="E1711" i="5"/>
  <c r="X1711" i="5" s="1"/>
  <c r="V1712" i="5"/>
  <c r="E1712" i="5"/>
  <c r="X1712" i="5" s="1"/>
  <c r="V1713" i="5"/>
  <c r="E1713" i="5"/>
  <c r="X1713" i="5" s="1"/>
  <c r="V1714" i="5"/>
  <c r="E1714" i="5"/>
  <c r="X1714" i="5" s="1"/>
  <c r="V1715" i="5"/>
  <c r="E1715" i="5"/>
  <c r="V1716" i="5"/>
  <c r="E1716" i="5"/>
  <c r="V1717" i="5"/>
  <c r="E1717" i="5"/>
  <c r="X1717" i="5" s="1"/>
  <c r="V1718" i="5"/>
  <c r="E1718" i="5"/>
  <c r="X1718" i="5" s="1"/>
  <c r="V1719" i="5"/>
  <c r="E1719" i="5"/>
  <c r="X1719" i="5" s="1"/>
  <c r="V1720" i="5"/>
  <c r="E1720" i="5"/>
  <c r="X1720" i="5" s="1"/>
  <c r="V1721" i="5"/>
  <c r="E1721" i="5"/>
  <c r="V1722" i="5"/>
  <c r="E1722" i="5"/>
  <c r="V1723" i="5"/>
  <c r="E1723" i="5"/>
  <c r="X1723" i="5" s="1"/>
  <c r="V1724" i="5"/>
  <c r="E1724" i="5"/>
  <c r="X1724" i="5" s="1"/>
  <c r="V1725" i="5"/>
  <c r="E1725" i="5"/>
  <c r="X1725" i="5" s="1"/>
  <c r="V1726" i="5"/>
  <c r="E1726" i="5"/>
  <c r="X1726" i="5" s="1"/>
  <c r="V1727" i="5"/>
  <c r="E1727" i="5"/>
  <c r="V1728" i="5"/>
  <c r="E1728" i="5"/>
  <c r="V1729" i="5"/>
  <c r="E1729" i="5"/>
  <c r="X1729" i="5" s="1"/>
  <c r="V1730" i="5"/>
  <c r="E1730" i="5"/>
  <c r="X1730" i="5" s="1"/>
  <c r="V1731" i="5"/>
  <c r="E1731" i="5"/>
  <c r="X1731" i="5" s="1"/>
  <c r="V1732" i="5"/>
  <c r="E1732" i="5"/>
  <c r="X1732" i="5" s="1"/>
  <c r="V1733" i="5"/>
  <c r="E1733" i="5"/>
  <c r="V1734" i="5"/>
  <c r="E1734" i="5"/>
  <c r="V1735" i="5"/>
  <c r="E1735" i="5"/>
  <c r="X1735" i="5" s="1"/>
  <c r="V1736" i="5"/>
  <c r="E1736" i="5"/>
  <c r="X1736" i="5" s="1"/>
  <c r="V1737" i="5"/>
  <c r="E1737" i="5"/>
  <c r="X1737" i="5" s="1"/>
  <c r="V1738" i="5"/>
  <c r="E1738" i="5"/>
  <c r="V1739" i="5"/>
  <c r="E1739" i="5"/>
  <c r="V1740" i="5"/>
  <c r="E1740" i="5"/>
  <c r="V1741" i="5"/>
  <c r="E1741" i="5"/>
  <c r="X1741" i="5" s="1"/>
  <c r="V1742" i="5"/>
  <c r="E1742" i="5"/>
  <c r="X1742" i="5" s="1"/>
  <c r="V1743" i="5"/>
  <c r="E1743" i="5"/>
  <c r="X1743" i="5" s="1"/>
  <c r="V1744" i="5"/>
  <c r="E1744" i="5"/>
  <c r="X1744" i="5" s="1"/>
  <c r="V1745" i="5"/>
  <c r="E1745" i="5"/>
  <c r="V1746" i="5"/>
  <c r="E1746" i="5"/>
  <c r="V1747" i="5"/>
  <c r="E1747" i="5"/>
  <c r="V1748" i="5"/>
  <c r="E1748" i="5"/>
  <c r="X1748" i="5" s="1"/>
  <c r="V1749" i="5"/>
  <c r="E1749" i="5"/>
  <c r="X1749" i="5" s="1"/>
  <c r="V1750" i="5"/>
  <c r="E1750" i="5"/>
  <c r="X1750" i="5" s="1"/>
  <c r="V1751" i="5"/>
  <c r="E1751" i="5"/>
  <c r="V1752" i="5"/>
  <c r="E1752" i="5"/>
  <c r="X1752" i="5" s="1"/>
  <c r="V1753" i="5"/>
  <c r="E1753" i="5"/>
  <c r="X1753" i="5" s="1"/>
  <c r="V1754" i="5"/>
  <c r="E1754" i="5"/>
  <c r="X1754" i="5" s="1"/>
  <c r="V1755" i="5"/>
  <c r="E1755" i="5"/>
  <c r="X1755" i="5" s="1"/>
  <c r="V1756" i="5"/>
  <c r="E1756" i="5"/>
  <c r="X1756" i="5" s="1"/>
  <c r="V1757" i="5"/>
  <c r="E1757" i="5"/>
  <c r="V1758" i="5"/>
  <c r="E1758" i="5"/>
  <c r="V1759" i="5"/>
  <c r="E1759" i="5"/>
  <c r="X1759" i="5" s="1"/>
  <c r="V1760" i="5"/>
  <c r="E1760" i="5"/>
  <c r="X1760" i="5" s="1"/>
  <c r="V1761" i="5"/>
  <c r="E1761" i="5"/>
  <c r="X1761" i="5" s="1"/>
  <c r="V1762" i="5"/>
  <c r="E1762" i="5"/>
  <c r="X1762" i="5" s="1"/>
  <c r="V1763" i="5"/>
  <c r="E1763" i="5"/>
  <c r="V1764" i="5"/>
  <c r="E1764" i="5"/>
  <c r="V1765" i="5"/>
  <c r="E1765" i="5"/>
  <c r="X1765" i="5" s="1"/>
  <c r="V1766" i="5"/>
  <c r="E1766" i="5"/>
  <c r="X1766" i="5" s="1"/>
  <c r="V1767" i="5"/>
  <c r="E1767" i="5"/>
  <c r="X1767" i="5" s="1"/>
  <c r="V1768" i="5"/>
  <c r="E1768" i="5"/>
  <c r="X1768" i="5" s="1"/>
  <c r="V1769" i="5"/>
  <c r="E1769" i="5"/>
  <c r="V1770" i="5"/>
  <c r="E1770" i="5"/>
  <c r="V1771" i="5"/>
  <c r="E1771" i="5"/>
  <c r="X1771" i="5" s="1"/>
  <c r="V1772" i="5"/>
  <c r="E1772" i="5"/>
  <c r="X1772" i="5" s="1"/>
  <c r="V1773" i="5"/>
  <c r="E1773" i="5"/>
  <c r="X1773" i="5" s="1"/>
  <c r="V1774" i="5"/>
  <c r="E1774" i="5"/>
  <c r="X1774" i="5" s="1"/>
  <c r="V1775" i="5"/>
  <c r="E1775" i="5"/>
  <c r="V1776" i="5"/>
  <c r="E1776" i="5"/>
  <c r="V1777" i="5"/>
  <c r="E1777" i="5"/>
  <c r="X1777" i="5" s="1"/>
  <c r="V1778" i="5"/>
  <c r="E1778" i="5"/>
  <c r="X1778" i="5" s="1"/>
  <c r="V1779" i="5"/>
  <c r="E1779" i="5"/>
  <c r="X1779" i="5" s="1"/>
  <c r="V1780" i="5"/>
  <c r="E1780" i="5"/>
  <c r="X1780" i="5" s="1"/>
  <c r="V1781" i="5"/>
  <c r="E1781" i="5"/>
  <c r="V1782" i="5"/>
  <c r="E1782" i="5"/>
  <c r="V1783" i="5"/>
  <c r="E1783" i="5"/>
  <c r="V1784" i="5"/>
  <c r="E1784" i="5"/>
  <c r="X1784" i="5" s="1"/>
  <c r="V1785" i="5"/>
  <c r="E1785" i="5"/>
  <c r="X1785" i="5" s="1"/>
  <c r="V1786" i="5"/>
  <c r="E1786" i="5"/>
  <c r="X1786" i="5" s="1"/>
  <c r="V1787" i="5"/>
  <c r="E1787" i="5"/>
  <c r="V1788" i="5"/>
  <c r="E1788" i="5"/>
  <c r="V1789" i="5"/>
  <c r="E1789" i="5"/>
  <c r="X1789" i="5" s="1"/>
  <c r="V1790" i="5"/>
  <c r="E1790" i="5"/>
  <c r="X1790" i="5" s="1"/>
  <c r="V1791" i="5"/>
  <c r="E1791" i="5"/>
  <c r="X1791" i="5" s="1"/>
  <c r="V1792" i="5"/>
  <c r="E1792" i="5"/>
  <c r="X1792" i="5" s="1"/>
  <c r="V1793" i="5"/>
  <c r="E1793" i="5"/>
  <c r="V1794" i="5"/>
  <c r="E1794" i="5"/>
  <c r="V1795" i="5"/>
  <c r="E1795" i="5"/>
  <c r="X1795" i="5" s="1"/>
  <c r="V1796" i="5"/>
  <c r="E1796" i="5"/>
  <c r="X1796" i="5" s="1"/>
  <c r="V1797" i="5"/>
  <c r="E1797" i="5"/>
  <c r="X1797" i="5" s="1"/>
  <c r="V1798" i="5"/>
  <c r="E1798" i="5"/>
  <c r="X1798" i="5" s="1"/>
  <c r="V1799" i="5"/>
  <c r="E1799" i="5"/>
  <c r="V1800" i="5"/>
  <c r="E1800" i="5"/>
  <c r="V1801" i="5"/>
  <c r="E1801" i="5"/>
  <c r="X1801" i="5" s="1"/>
  <c r="V1802" i="5"/>
  <c r="E1802" i="5"/>
  <c r="X1802" i="5" s="1"/>
  <c r="V1803" i="5"/>
  <c r="E1803" i="5"/>
  <c r="X1803" i="5" s="1"/>
  <c r="V1804" i="5"/>
  <c r="E1804" i="5"/>
  <c r="X1804" i="5" s="1"/>
  <c r="V1805" i="5"/>
  <c r="E1805" i="5"/>
  <c r="V1806" i="5"/>
  <c r="E1806" i="5"/>
  <c r="X1806" i="5" s="1"/>
  <c r="V1807" i="5"/>
  <c r="E1807" i="5"/>
  <c r="X1807" i="5" s="1"/>
  <c r="V1808" i="5"/>
  <c r="E1808" i="5"/>
  <c r="X1808" i="5" s="1"/>
  <c r="V1809" i="5"/>
  <c r="E1809" i="5"/>
  <c r="X1809" i="5" s="1"/>
  <c r="V1810" i="5"/>
  <c r="E1810" i="5"/>
  <c r="X1810" i="5" s="1"/>
  <c r="V1811" i="5"/>
  <c r="E1811" i="5"/>
  <c r="V1812" i="5"/>
  <c r="E1812" i="5"/>
  <c r="V1813" i="5"/>
  <c r="E1813" i="5"/>
  <c r="X1813" i="5" s="1"/>
  <c r="V1814" i="5"/>
  <c r="E1814" i="5"/>
  <c r="X1814" i="5" s="1"/>
  <c r="V1815" i="5"/>
  <c r="E1815" i="5"/>
  <c r="X1815" i="5" s="1"/>
  <c r="V1816" i="5"/>
  <c r="E1816" i="5"/>
  <c r="X1816" i="5" s="1"/>
  <c r="V1817" i="5"/>
  <c r="E1817" i="5"/>
  <c r="V1818" i="5"/>
  <c r="E1818" i="5"/>
  <c r="X1818" i="5" s="1"/>
  <c r="V1819" i="5"/>
  <c r="E1819" i="5"/>
  <c r="X1819" i="5" s="1"/>
  <c r="V1820" i="5"/>
  <c r="E1820" i="5"/>
  <c r="X1820" i="5" s="1"/>
  <c r="V1821" i="5"/>
  <c r="E1821" i="5"/>
  <c r="X1821" i="5" s="1"/>
  <c r="V1822" i="5"/>
  <c r="E1822" i="5"/>
  <c r="X1822" i="5" s="1"/>
  <c r="V1823" i="5"/>
  <c r="E1823" i="5"/>
  <c r="V1824" i="5"/>
  <c r="E1824" i="5"/>
  <c r="X1824" i="5" s="1"/>
  <c r="V1825" i="5"/>
  <c r="E1825" i="5"/>
  <c r="V1826" i="5"/>
  <c r="E1826" i="5"/>
  <c r="X1826" i="5" s="1"/>
  <c r="V1827" i="5"/>
  <c r="E1827" i="5"/>
  <c r="X1827" i="5" s="1"/>
  <c r="V1828" i="5"/>
  <c r="E1828" i="5"/>
  <c r="X1828" i="5" s="1"/>
  <c r="V1829" i="5"/>
  <c r="E1829" i="5"/>
  <c r="V1830" i="5"/>
  <c r="E1830" i="5"/>
  <c r="V1831" i="5"/>
  <c r="E1831" i="5"/>
  <c r="X1831" i="5" s="1"/>
  <c r="V1832" i="5"/>
  <c r="E1832" i="5"/>
  <c r="X1832" i="5" s="1"/>
  <c r="V1833" i="5"/>
  <c r="E1833" i="5"/>
  <c r="X1833" i="5" s="1"/>
  <c r="V1834" i="5"/>
  <c r="E1834" i="5"/>
  <c r="X1834" i="5" s="1"/>
  <c r="V1835" i="5"/>
  <c r="E1835" i="5"/>
  <c r="V1836" i="5"/>
  <c r="E1836" i="5"/>
  <c r="X1836" i="5" s="1"/>
  <c r="V1837" i="5"/>
  <c r="E1837" i="5"/>
  <c r="V1838" i="5"/>
  <c r="E1838" i="5"/>
  <c r="X1838" i="5" s="1"/>
  <c r="V1839" i="5"/>
  <c r="E1839" i="5"/>
  <c r="X1839" i="5" s="1"/>
  <c r="V1840" i="5"/>
  <c r="E1840" i="5"/>
  <c r="X1840" i="5" s="1"/>
  <c r="V1841" i="5"/>
  <c r="E1841" i="5"/>
  <c r="V1842" i="5"/>
  <c r="E1842" i="5"/>
  <c r="V1843" i="5"/>
  <c r="E1843" i="5"/>
  <c r="X1843" i="5" s="1"/>
  <c r="V1844" i="5"/>
  <c r="E1844" i="5"/>
  <c r="X1844" i="5" s="1"/>
  <c r="V1845" i="5"/>
  <c r="E1845" i="5"/>
  <c r="X1845" i="5" s="1"/>
  <c r="V1846" i="5"/>
  <c r="E1846" i="5"/>
  <c r="X1846" i="5" s="1"/>
  <c r="V1847" i="5"/>
  <c r="E1847" i="5"/>
  <c r="V1848" i="5"/>
  <c r="E1848" i="5"/>
  <c r="X1848" i="5" s="1"/>
  <c r="V1849" i="5"/>
  <c r="E1849" i="5"/>
  <c r="X1849" i="5" s="1"/>
  <c r="V1850" i="5"/>
  <c r="E1850" i="5"/>
  <c r="V1851" i="5"/>
  <c r="E1851" i="5"/>
  <c r="X1851" i="5" s="1"/>
  <c r="V1852" i="5"/>
  <c r="E1852" i="5"/>
  <c r="X1852" i="5" s="1"/>
  <c r="V1853" i="5"/>
  <c r="E1853" i="5"/>
  <c r="V1854" i="5"/>
  <c r="E1854" i="5"/>
  <c r="V1855" i="5"/>
  <c r="E1855" i="5"/>
  <c r="X1855" i="5" s="1"/>
  <c r="V1856" i="5"/>
  <c r="E1856" i="5"/>
  <c r="X1856" i="5" s="1"/>
  <c r="V1857" i="5"/>
  <c r="E1857" i="5"/>
  <c r="X1857" i="5" s="1"/>
  <c r="V1858" i="5"/>
  <c r="E1858" i="5"/>
  <c r="X1858" i="5" s="1"/>
  <c r="V1859" i="5"/>
  <c r="E1859" i="5"/>
  <c r="V1860" i="5"/>
  <c r="E1860" i="5"/>
  <c r="V1861" i="5"/>
  <c r="E1861" i="5"/>
  <c r="X1861" i="5" s="1"/>
  <c r="V1862" i="5"/>
  <c r="E1862" i="5"/>
  <c r="X1862" i="5" s="1"/>
  <c r="V1863" i="5"/>
  <c r="E1863" i="5"/>
  <c r="X1863" i="5" s="1"/>
  <c r="V1864" i="5"/>
  <c r="E1864" i="5"/>
  <c r="X1864" i="5" s="1"/>
  <c r="V1865" i="5"/>
  <c r="E1865" i="5"/>
  <c r="V1866" i="5"/>
  <c r="E1866" i="5"/>
  <c r="V1867" i="5"/>
  <c r="E1867" i="5"/>
  <c r="X1867" i="5" s="1"/>
  <c r="V1868" i="5"/>
  <c r="E1868" i="5"/>
  <c r="X1868" i="5" s="1"/>
  <c r="V1869" i="5"/>
  <c r="E1869" i="5"/>
  <c r="X1869" i="5" s="1"/>
  <c r="V1870" i="5"/>
  <c r="E1870" i="5"/>
  <c r="V1871" i="5"/>
  <c r="E1871" i="5"/>
  <c r="V1872" i="5"/>
  <c r="E1872" i="5"/>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V1884" i="5"/>
  <c r="E1884" i="5"/>
  <c r="V1885" i="5"/>
  <c r="E1885" i="5"/>
  <c r="X1885" i="5" s="1"/>
  <c r="V1886" i="5"/>
  <c r="E1886" i="5"/>
  <c r="X1886" i="5" s="1"/>
  <c r="V1887" i="5"/>
  <c r="E1887" i="5"/>
  <c r="X1887" i="5" s="1"/>
  <c r="V1888" i="5"/>
  <c r="E1888" i="5"/>
  <c r="X1888" i="5" s="1"/>
  <c r="V1889" i="5"/>
  <c r="E1889" i="5"/>
  <c r="V1890" i="5"/>
  <c r="E1890" i="5"/>
  <c r="X1890" i="5" s="1"/>
  <c r="V1891" i="5"/>
  <c r="E1891" i="5"/>
  <c r="X1891" i="5" s="1"/>
  <c r="V1892" i="5"/>
  <c r="E1892" i="5"/>
  <c r="X1892" i="5" s="1"/>
  <c r="V1893" i="5"/>
  <c r="E1893" i="5"/>
  <c r="X1893" i="5" s="1"/>
  <c r="V1894" i="5"/>
  <c r="E1894" i="5"/>
  <c r="X1894" i="5" s="1"/>
  <c r="V1895" i="5"/>
  <c r="E1895" i="5"/>
  <c r="V1896" i="5"/>
  <c r="E1896" i="5"/>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V1908" i="5"/>
  <c r="E1908" i="5"/>
  <c r="X1908" i="5" s="1"/>
  <c r="V1909" i="5"/>
  <c r="E1909" i="5"/>
  <c r="X1909" i="5" s="1"/>
  <c r="V1910" i="5"/>
  <c r="E1910" i="5"/>
  <c r="X1910" i="5" s="1"/>
  <c r="V1911" i="5"/>
  <c r="E1911" i="5"/>
  <c r="X1911" i="5" s="1"/>
  <c r="V1912" i="5"/>
  <c r="E1912" i="5"/>
  <c r="X1912" i="5" s="1"/>
  <c r="V1913" i="5"/>
  <c r="E1913" i="5"/>
  <c r="V1914" i="5"/>
  <c r="E1914" i="5"/>
  <c r="V1915" i="5"/>
  <c r="E1915" i="5"/>
  <c r="X1915" i="5" s="1"/>
  <c r="V1916" i="5"/>
  <c r="E1916" i="5"/>
  <c r="X1916" i="5" s="1"/>
  <c r="V1917" i="5"/>
  <c r="E1917" i="5"/>
  <c r="X1917" i="5" s="1"/>
  <c r="V1918" i="5"/>
  <c r="E1918" i="5"/>
  <c r="X1918" i="5" s="1"/>
  <c r="V1919" i="5"/>
  <c r="E1919" i="5"/>
  <c r="V1920" i="5"/>
  <c r="E1920" i="5"/>
  <c r="V1921" i="5"/>
  <c r="E1921" i="5"/>
  <c r="X1921" i="5" s="1"/>
  <c r="V1922" i="5"/>
  <c r="E1922" i="5"/>
  <c r="X1922" i="5" s="1"/>
  <c r="V1923" i="5"/>
  <c r="E1923" i="5"/>
  <c r="X1923" i="5" s="1"/>
  <c r="V1924" i="5"/>
  <c r="E1924" i="5"/>
  <c r="X1924" i="5" s="1"/>
  <c r="V1925" i="5"/>
  <c r="E1925" i="5"/>
  <c r="X1925" i="5" s="1"/>
  <c r="V1926" i="5"/>
  <c r="E1926" i="5"/>
  <c r="V1927" i="5"/>
  <c r="E1927" i="5"/>
  <c r="X1927" i="5" s="1"/>
  <c r="V1928" i="5"/>
  <c r="E1928" i="5"/>
  <c r="X1928" i="5" s="1"/>
  <c r="V1929" i="5"/>
  <c r="E1929" i="5"/>
  <c r="X1929" i="5" s="1"/>
  <c r="V1930" i="5"/>
  <c r="E1930" i="5"/>
  <c r="X1930" i="5" s="1"/>
  <c r="V1931" i="5"/>
  <c r="E1931" i="5"/>
  <c r="V1932" i="5"/>
  <c r="E1932" i="5"/>
  <c r="X1932" i="5" s="1"/>
  <c r="V1933" i="5"/>
  <c r="E1933" i="5"/>
  <c r="X1933" i="5" s="1"/>
  <c r="V1934" i="5"/>
  <c r="E1934" i="5"/>
  <c r="X1934" i="5" s="1"/>
  <c r="V1935" i="5"/>
  <c r="E1935" i="5"/>
  <c r="X1935" i="5" s="1"/>
  <c r="V1936" i="5"/>
  <c r="E1936" i="5"/>
  <c r="X1936" i="5" s="1"/>
  <c r="V1937" i="5"/>
  <c r="E1937" i="5"/>
  <c r="X1937" i="5" s="1"/>
  <c r="V1938" i="5"/>
  <c r="E1938" i="5"/>
  <c r="V1939" i="5"/>
  <c r="E1939" i="5"/>
  <c r="X1939" i="5" s="1"/>
  <c r="V1940" i="5"/>
  <c r="E1940" i="5"/>
  <c r="X1940" i="5" s="1"/>
  <c r="V1941" i="5"/>
  <c r="E1941" i="5"/>
  <c r="X1941" i="5" s="1"/>
  <c r="V1942" i="5"/>
  <c r="E1942" i="5"/>
  <c r="X1942" i="5" s="1"/>
  <c r="V1943" i="5"/>
  <c r="E1943" i="5"/>
  <c r="V1944" i="5"/>
  <c r="E1944" i="5"/>
  <c r="V1945" i="5"/>
  <c r="E1945" i="5"/>
  <c r="X1945" i="5" s="1"/>
  <c r="V1946" i="5"/>
  <c r="E1946" i="5"/>
  <c r="X1946" i="5" s="1"/>
  <c r="V1947" i="5"/>
  <c r="E1947" i="5"/>
  <c r="X1947" i="5" s="1"/>
  <c r="V1948" i="5"/>
  <c r="E1948" i="5"/>
  <c r="X1948" i="5" s="1"/>
  <c r="V1949" i="5"/>
  <c r="E1949" i="5"/>
  <c r="X1949" i="5" s="1"/>
  <c r="V1950" i="5"/>
  <c r="E1950" i="5"/>
  <c r="V1951" i="5"/>
  <c r="E1951" i="5"/>
  <c r="V1952" i="5"/>
  <c r="E1952" i="5"/>
  <c r="X1952" i="5" s="1"/>
  <c r="V1953" i="5"/>
  <c r="E1953" i="5"/>
  <c r="X1953" i="5" s="1"/>
  <c r="V1954" i="5"/>
  <c r="E1954" i="5"/>
  <c r="X1954" i="5" s="1"/>
  <c r="V1955" i="5"/>
  <c r="E1955" i="5"/>
  <c r="V1956" i="5"/>
  <c r="E1956" i="5"/>
  <c r="V1957" i="5"/>
  <c r="E1957" i="5"/>
  <c r="X1957" i="5" s="1"/>
  <c r="V1958" i="5"/>
  <c r="E1958" i="5"/>
  <c r="X1958" i="5" s="1"/>
  <c r="V1959" i="5"/>
  <c r="E1959" i="5"/>
  <c r="X1959" i="5" s="1"/>
  <c r="V1960" i="5"/>
  <c r="E1960" i="5"/>
  <c r="X1960" i="5" s="1"/>
  <c r="V1961" i="5"/>
  <c r="E1961" i="5"/>
  <c r="X1961" i="5" s="1"/>
  <c r="V1962" i="5"/>
  <c r="E1962" i="5"/>
  <c r="V1963" i="5"/>
  <c r="E1963" i="5"/>
  <c r="X1963" i="5" s="1"/>
  <c r="V1964" i="5"/>
  <c r="E1964" i="5"/>
  <c r="X1964" i="5" s="1"/>
  <c r="V1965" i="5"/>
  <c r="E1965" i="5"/>
  <c r="X1965" i="5" s="1"/>
  <c r="V1966" i="5"/>
  <c r="E1966" i="5"/>
  <c r="X1966" i="5" s="1"/>
  <c r="V1967" i="5"/>
  <c r="E1967" i="5"/>
  <c r="V1968" i="5"/>
  <c r="E1968" i="5"/>
  <c r="X1968" i="5" s="1"/>
  <c r="V1969" i="5"/>
  <c r="E1969" i="5"/>
  <c r="X1969" i="5" s="1"/>
  <c r="V1970" i="5"/>
  <c r="E1970" i="5"/>
  <c r="X1970" i="5" s="1"/>
  <c r="V1971" i="5"/>
  <c r="E1971" i="5"/>
  <c r="X1971" i="5" s="1"/>
  <c r="V1972" i="5"/>
  <c r="E1972" i="5"/>
  <c r="X1972" i="5" s="1"/>
  <c r="V1973" i="5"/>
  <c r="E1973" i="5"/>
  <c r="V1974" i="5"/>
  <c r="E1974" i="5"/>
  <c r="V1975" i="5"/>
  <c r="E1975" i="5"/>
  <c r="X1975" i="5" s="1"/>
  <c r="V1976" i="5"/>
  <c r="E1976" i="5"/>
  <c r="X1976" i="5" s="1"/>
  <c r="V1977" i="5"/>
  <c r="E1977" i="5"/>
  <c r="X1977" i="5" s="1"/>
  <c r="V1978" i="5"/>
  <c r="E1978" i="5"/>
  <c r="X1978" i="5" s="1"/>
  <c r="V1979" i="5"/>
  <c r="E1979" i="5"/>
  <c r="V1980" i="5"/>
  <c r="E1980" i="5"/>
  <c r="V1981" i="5"/>
  <c r="E1981" i="5"/>
  <c r="X1981" i="5" s="1"/>
  <c r="V1982" i="5"/>
  <c r="E1982" i="5"/>
  <c r="X1982" i="5" s="1"/>
  <c r="V1983" i="5"/>
  <c r="E1983" i="5"/>
  <c r="X1983" i="5" s="1"/>
  <c r="V1984" i="5"/>
  <c r="E1984" i="5"/>
  <c r="X1984" i="5" s="1"/>
  <c r="V1985" i="5"/>
  <c r="E1985" i="5"/>
  <c r="X1985" i="5" s="1"/>
  <c r="V1986" i="5"/>
  <c r="E1986" i="5"/>
  <c r="V1987" i="5"/>
  <c r="E1987" i="5"/>
  <c r="X1987" i="5" s="1"/>
  <c r="V1988" i="5"/>
  <c r="E1988" i="5"/>
  <c r="X1988" i="5" s="1"/>
  <c r="V1989" i="5"/>
  <c r="E1989" i="5"/>
  <c r="X1989" i="5" s="1"/>
  <c r="V1990" i="5"/>
  <c r="E1990" i="5"/>
  <c r="V1991" i="5"/>
  <c r="E1991" i="5"/>
  <c r="V1992" i="5"/>
  <c r="E1992" i="5"/>
  <c r="X1992" i="5" s="1"/>
  <c r="V1993" i="5"/>
  <c r="E1993" i="5"/>
  <c r="X1993" i="5" s="1"/>
  <c r="V1994" i="5"/>
  <c r="E1994" i="5"/>
  <c r="X1994" i="5" s="1"/>
  <c r="V1995" i="5"/>
  <c r="E1995" i="5"/>
  <c r="X1995" i="5" s="1"/>
  <c r="V1996" i="5"/>
  <c r="E1996" i="5"/>
  <c r="X1996" i="5" s="1"/>
  <c r="V1997" i="5"/>
  <c r="E1997" i="5"/>
  <c r="X1997" i="5" s="1"/>
  <c r="V1998" i="5"/>
  <c r="E1998" i="5"/>
  <c r="V1999" i="5"/>
  <c r="E1999" i="5"/>
  <c r="X1999" i="5" s="1"/>
  <c r="V2000" i="5"/>
  <c r="E2000" i="5"/>
  <c r="X2000" i="5" s="1"/>
  <c r="V2001" i="5"/>
  <c r="E2001" i="5"/>
  <c r="X2001" i="5" s="1"/>
  <c r="V2002" i="5"/>
  <c r="E2002" i="5"/>
  <c r="X2002" i="5" s="1"/>
  <c r="V2003" i="5"/>
  <c r="E2003" i="5"/>
  <c r="V2004" i="5"/>
  <c r="E2004" i="5"/>
  <c r="V2005" i="5"/>
  <c r="E2005" i="5"/>
  <c r="X2005" i="5" s="1"/>
  <c r="V2006" i="5"/>
  <c r="E2006" i="5"/>
  <c r="X2006" i="5" s="1"/>
  <c r="V2007" i="5"/>
  <c r="E2007" i="5"/>
  <c r="X2007" i="5" s="1"/>
  <c r="V2008" i="5"/>
  <c r="E2008" i="5"/>
  <c r="X2008" i="5" s="1"/>
  <c r="V2009" i="5"/>
  <c r="E2009" i="5"/>
  <c r="X2009" i="5" s="1"/>
  <c r="V2010" i="5"/>
  <c r="E2010" i="5"/>
  <c r="V2011" i="5"/>
  <c r="E2011" i="5"/>
  <c r="X2011" i="5" s="1"/>
  <c r="V2012" i="5"/>
  <c r="E2012" i="5"/>
  <c r="X2012" i="5" s="1"/>
  <c r="V2013" i="5"/>
  <c r="E2013" i="5"/>
  <c r="X2013" i="5" s="1"/>
  <c r="V2014" i="5"/>
  <c r="E2014" i="5"/>
  <c r="X2014" i="5" s="1"/>
  <c r="V2015" i="5"/>
  <c r="E2015" i="5"/>
  <c r="V2016" i="5"/>
  <c r="E2016" i="5"/>
  <c r="V2017" i="5"/>
  <c r="E2017" i="5"/>
  <c r="X2017" i="5" s="1"/>
  <c r="V2018" i="5"/>
  <c r="E2018" i="5"/>
  <c r="X2018" i="5" s="1"/>
  <c r="V2019" i="5"/>
  <c r="E2019" i="5"/>
  <c r="X2019" i="5" s="1"/>
  <c r="V2020" i="5"/>
  <c r="E2020" i="5"/>
  <c r="X2020" i="5" s="1"/>
  <c r="V2021" i="5"/>
  <c r="E2021" i="5"/>
  <c r="X2021" i="5" s="1"/>
  <c r="V2022" i="5"/>
  <c r="E2022" i="5"/>
  <c r="V2023" i="5"/>
  <c r="E2023" i="5"/>
  <c r="X2023" i="5" s="1"/>
  <c r="V2024" i="5"/>
  <c r="E2024" i="5"/>
  <c r="X2024" i="5" s="1"/>
  <c r="V2025" i="5"/>
  <c r="E2025" i="5"/>
  <c r="X2025" i="5" s="1"/>
  <c r="V2026" i="5"/>
  <c r="E2026" i="5"/>
  <c r="X2026" i="5" s="1"/>
  <c r="V2027" i="5"/>
  <c r="E2027" i="5"/>
  <c r="V2028" i="5"/>
  <c r="E2028" i="5"/>
  <c r="X2028" i="5" s="1"/>
  <c r="V2029" i="5"/>
  <c r="E2029" i="5"/>
  <c r="X2029" i="5" s="1"/>
  <c r="V2030" i="5"/>
  <c r="E2030" i="5"/>
  <c r="V2031" i="5"/>
  <c r="E2031" i="5"/>
  <c r="X2031" i="5" s="1"/>
  <c r="V2032" i="5"/>
  <c r="E2032" i="5"/>
  <c r="X2032" i="5" s="1"/>
  <c r="V2033" i="5"/>
  <c r="E2033" i="5"/>
  <c r="V2034" i="5"/>
  <c r="E2034" i="5"/>
  <c r="V2035" i="5"/>
  <c r="E2035" i="5"/>
  <c r="V2036" i="5"/>
  <c r="E2036" i="5"/>
  <c r="X2036" i="5" s="1"/>
  <c r="V2037" i="5"/>
  <c r="E2037" i="5"/>
  <c r="X2037" i="5" s="1"/>
  <c r="V2038" i="5"/>
  <c r="E2038" i="5"/>
  <c r="X2038" i="5" s="1"/>
  <c r="V2039" i="5"/>
  <c r="E2039" i="5"/>
  <c r="V2040" i="5"/>
  <c r="E2040" i="5"/>
  <c r="V2041" i="5"/>
  <c r="E2041" i="5"/>
  <c r="X2041" i="5" s="1"/>
  <c r="V2042" i="5"/>
  <c r="E2042" i="5"/>
  <c r="X2042" i="5" s="1"/>
  <c r="V2043" i="5"/>
  <c r="E2043" i="5"/>
  <c r="X2043" i="5" s="1"/>
  <c r="V2044" i="5"/>
  <c r="E2044" i="5"/>
  <c r="X2044" i="5" s="1"/>
  <c r="V2045" i="5"/>
  <c r="E2045" i="5"/>
  <c r="X2045" i="5" s="1"/>
  <c r="V2046" i="5"/>
  <c r="E2046" i="5"/>
  <c r="V2047" i="5"/>
  <c r="E2047" i="5"/>
  <c r="X2047" i="5" s="1"/>
  <c r="V2048" i="5"/>
  <c r="E2048" i="5"/>
  <c r="V2049" i="5"/>
  <c r="E2049" i="5"/>
  <c r="X2049" i="5" s="1"/>
  <c r="V2050" i="5"/>
  <c r="E2050" i="5"/>
  <c r="X2050" i="5" s="1"/>
  <c r="V2051" i="5"/>
  <c r="E2051" i="5"/>
  <c r="V2052" i="5"/>
  <c r="E2052" i="5"/>
  <c r="V2053" i="5"/>
  <c r="E2053" i="5"/>
  <c r="X2053" i="5" s="1"/>
  <c r="V2054" i="5"/>
  <c r="E2054" i="5"/>
  <c r="X2054" i="5" s="1"/>
  <c r="V2055" i="5"/>
  <c r="E2055" i="5"/>
  <c r="X2055" i="5" s="1"/>
  <c r="V2056" i="5"/>
  <c r="E2056" i="5"/>
  <c r="X2056" i="5" s="1"/>
  <c r="V2057" i="5"/>
  <c r="E2057" i="5"/>
  <c r="X2057" i="5" s="1"/>
  <c r="V2058" i="5"/>
  <c r="E2058" i="5"/>
  <c r="V2059" i="5"/>
  <c r="E2059" i="5"/>
  <c r="X2059" i="5" s="1"/>
  <c r="V2060" i="5"/>
  <c r="E2060" i="5"/>
  <c r="X2060" i="5" s="1"/>
  <c r="V2061" i="5"/>
  <c r="E2061" i="5"/>
  <c r="X2061" i="5" s="1"/>
  <c r="V2062" i="5"/>
  <c r="E2062" i="5"/>
  <c r="X2062" i="5" s="1"/>
  <c r="V2063" i="5"/>
  <c r="E2063" i="5"/>
  <c r="V2064" i="5"/>
  <c r="E2064" i="5"/>
  <c r="X2064" i="5" s="1"/>
  <c r="V2065" i="5"/>
  <c r="E2065" i="5"/>
  <c r="X2065" i="5" s="1"/>
  <c r="V2066" i="5"/>
  <c r="E2066" i="5"/>
  <c r="X2066" i="5" s="1"/>
  <c r="V2067" i="5"/>
  <c r="E2067" i="5"/>
  <c r="X2067" i="5" s="1"/>
  <c r="V2068" i="5"/>
  <c r="E2068" i="5"/>
  <c r="X2068" i="5" s="1"/>
  <c r="V2069" i="5"/>
  <c r="E2069" i="5"/>
  <c r="V2070" i="5"/>
  <c r="E2070" i="5"/>
  <c r="V2071" i="5"/>
  <c r="E2071" i="5"/>
  <c r="V2072" i="5"/>
  <c r="E2072" i="5"/>
  <c r="X2072" i="5" s="1"/>
  <c r="V2073" i="5"/>
  <c r="E2073" i="5"/>
  <c r="X2073" i="5" s="1"/>
  <c r="V2074" i="5"/>
  <c r="E2074" i="5"/>
  <c r="X2074" i="5" s="1"/>
  <c r="V2075" i="5"/>
  <c r="E2075" i="5"/>
  <c r="X2075" i="5" s="1"/>
  <c r="V2076" i="5"/>
  <c r="E2076" i="5"/>
  <c r="V2077" i="5"/>
  <c r="E2077" i="5"/>
  <c r="V2078" i="5"/>
  <c r="E2078" i="5"/>
  <c r="X2078" i="5" s="1"/>
  <c r="V2079" i="5"/>
  <c r="E2079" i="5"/>
  <c r="X2079" i="5" s="1"/>
  <c r="V2080" i="5"/>
  <c r="E2080" i="5"/>
  <c r="X2080" i="5" s="1"/>
  <c r="V2081" i="5"/>
  <c r="E2081" i="5"/>
  <c r="V2082" i="5"/>
  <c r="E2082" i="5"/>
  <c r="V2083" i="5"/>
  <c r="E2083" i="5"/>
  <c r="X2083" i="5" s="1"/>
  <c r="V2084" i="5"/>
  <c r="E2084" i="5"/>
  <c r="X2084" i="5" s="1"/>
  <c r="V2085" i="5"/>
  <c r="E2085" i="5"/>
  <c r="X2085" i="5" s="1"/>
  <c r="V2086" i="5"/>
  <c r="E2086" i="5"/>
  <c r="X2086" i="5" s="1"/>
  <c r="V2087" i="5"/>
  <c r="E2087" i="5"/>
  <c r="V2088" i="5"/>
  <c r="E2088" i="5"/>
  <c r="V2089" i="5"/>
  <c r="E2089" i="5"/>
  <c r="X2089" i="5" s="1"/>
  <c r="V2090" i="5"/>
  <c r="E2090" i="5"/>
  <c r="X2090" i="5" s="1"/>
  <c r="V2091" i="5"/>
  <c r="E2091" i="5"/>
  <c r="X2091" i="5" s="1"/>
  <c r="V2092" i="5"/>
  <c r="E2092" i="5"/>
  <c r="X2092" i="5" s="1"/>
  <c r="V2093" i="5"/>
  <c r="E2093" i="5"/>
  <c r="V2094" i="5"/>
  <c r="E2094" i="5"/>
  <c r="V2095" i="5"/>
  <c r="E2095" i="5"/>
  <c r="X2095" i="5" s="1"/>
  <c r="V2096" i="5"/>
  <c r="E2096" i="5"/>
  <c r="X2096" i="5" s="1"/>
  <c r="V2097" i="5"/>
  <c r="E2097" i="5"/>
  <c r="X2097" i="5" s="1"/>
  <c r="V2098" i="5"/>
  <c r="E2098" i="5"/>
  <c r="X2098" i="5" s="1"/>
  <c r="V2099" i="5"/>
  <c r="E2099" i="5"/>
  <c r="V2100" i="5"/>
  <c r="E2100" i="5"/>
  <c r="V2101" i="5"/>
  <c r="E2101" i="5"/>
  <c r="X2101" i="5" s="1"/>
  <c r="V2102" i="5"/>
  <c r="E2102" i="5"/>
  <c r="X2102" i="5" s="1"/>
  <c r="V2103" i="5"/>
  <c r="E2103" i="5"/>
  <c r="X2103" i="5" s="1"/>
  <c r="V2104" i="5"/>
  <c r="E2104" i="5"/>
  <c r="X2104" i="5" s="1"/>
  <c r="V2105" i="5"/>
  <c r="E2105" i="5"/>
  <c r="V2106" i="5"/>
  <c r="E2106" i="5"/>
  <c r="V2107" i="5"/>
  <c r="E2107" i="5"/>
  <c r="X2107" i="5" s="1"/>
  <c r="V2108" i="5"/>
  <c r="E2108" i="5"/>
  <c r="X2108" i="5" s="1"/>
  <c r="V2109" i="5"/>
  <c r="E2109" i="5"/>
  <c r="X2109" i="5" s="1"/>
  <c r="V2110" i="5"/>
  <c r="E2110" i="5"/>
  <c r="X2110" i="5" s="1"/>
  <c r="V2111" i="5"/>
  <c r="E2111" i="5"/>
  <c r="V2112" i="5"/>
  <c r="E2112" i="5"/>
  <c r="V2113" i="5"/>
  <c r="E2113" i="5"/>
  <c r="X2113" i="5" s="1"/>
  <c r="V2114" i="5"/>
  <c r="E2114" i="5"/>
  <c r="X2114" i="5" s="1"/>
  <c r="V2115" i="5"/>
  <c r="E2115" i="5"/>
  <c r="X2115" i="5" s="1"/>
  <c r="V2116" i="5"/>
  <c r="E2116" i="5"/>
  <c r="X2116" i="5" s="1"/>
  <c r="V2117" i="5"/>
  <c r="E2117" i="5"/>
  <c r="X2117" i="5" s="1"/>
  <c r="V2118" i="5"/>
  <c r="E2118" i="5"/>
  <c r="V2119" i="5"/>
  <c r="E2119" i="5"/>
  <c r="X2119" i="5" s="1"/>
  <c r="V2120" i="5"/>
  <c r="E2120" i="5"/>
  <c r="X2120" i="5" s="1"/>
  <c r="V2121" i="5"/>
  <c r="E2121" i="5"/>
  <c r="X2121" i="5" s="1"/>
  <c r="V2122" i="5"/>
  <c r="E2122" i="5"/>
  <c r="X2122" i="5" s="1"/>
  <c r="V2123" i="5"/>
  <c r="E2123" i="5"/>
  <c r="V2124" i="5"/>
  <c r="E2124" i="5"/>
  <c r="V2125" i="5"/>
  <c r="E2125" i="5"/>
  <c r="X2125" i="5" s="1"/>
  <c r="V2126" i="5"/>
  <c r="E2126" i="5"/>
  <c r="X2126" i="5" s="1"/>
  <c r="V2127" i="5"/>
  <c r="E2127" i="5"/>
  <c r="X2127" i="5" s="1"/>
  <c r="V2128" i="5"/>
  <c r="E2128" i="5"/>
  <c r="X2128" i="5" s="1"/>
  <c r="V2129" i="5"/>
  <c r="E2129" i="5"/>
  <c r="V2130" i="5"/>
  <c r="E2130" i="5"/>
  <c r="X2130" i="5" s="1"/>
  <c r="V2131" i="5"/>
  <c r="E2131" i="5"/>
  <c r="X2131" i="5" s="1"/>
  <c r="V2132" i="5"/>
  <c r="E2132" i="5"/>
  <c r="X2132" i="5" s="1"/>
  <c r="V2133" i="5"/>
  <c r="E2133" i="5"/>
  <c r="X2133" i="5" s="1"/>
  <c r="V2134" i="5"/>
  <c r="E2134" i="5"/>
  <c r="X2134" i="5" s="1"/>
  <c r="V2135" i="5"/>
  <c r="E2135" i="5"/>
  <c r="V2136" i="5"/>
  <c r="E2136" i="5"/>
  <c r="V2137" i="5"/>
  <c r="E2137" i="5"/>
  <c r="X2137" i="5" s="1"/>
  <c r="V2138" i="5"/>
  <c r="E2138" i="5"/>
  <c r="X2138" i="5" s="1"/>
  <c r="V2139" i="5"/>
  <c r="E2139" i="5"/>
  <c r="X2139" i="5" s="1"/>
  <c r="V2140" i="5"/>
  <c r="E2140" i="5"/>
  <c r="X2140" i="5" s="1"/>
  <c r="V2141" i="5"/>
  <c r="E2141" i="5"/>
  <c r="V2142" i="5"/>
  <c r="E2142" i="5"/>
  <c r="X2142" i="5" s="1"/>
  <c r="V2143" i="5"/>
  <c r="E2143" i="5"/>
  <c r="V2144" i="5"/>
  <c r="E2144" i="5"/>
  <c r="X2144" i="5" s="1"/>
  <c r="V2145" i="5"/>
  <c r="E2145" i="5"/>
  <c r="X2145" i="5" s="1"/>
  <c r="V2146" i="5"/>
  <c r="E2146" i="5"/>
  <c r="X2146" i="5" s="1"/>
  <c r="V2147" i="5"/>
  <c r="E2147" i="5"/>
  <c r="V2148" i="5"/>
  <c r="E2148" i="5"/>
  <c r="V2149" i="5"/>
  <c r="E2149" i="5"/>
  <c r="X2149" i="5" s="1"/>
  <c r="V2150" i="5"/>
  <c r="E2150" i="5"/>
  <c r="X2150" i="5" s="1"/>
  <c r="V2151" i="5"/>
  <c r="E2151" i="5"/>
  <c r="X2151" i="5" s="1"/>
  <c r="V2152" i="5"/>
  <c r="E2152" i="5"/>
  <c r="X2152" i="5" s="1"/>
  <c r="V2153" i="5"/>
  <c r="E2153" i="5"/>
  <c r="V2154" i="5"/>
  <c r="E2154" i="5"/>
  <c r="V2155" i="5"/>
  <c r="E2155" i="5"/>
  <c r="X2155" i="5" s="1"/>
  <c r="V2156" i="5"/>
  <c r="E2156" i="5"/>
  <c r="X2156" i="5" s="1"/>
  <c r="V2157" i="5"/>
  <c r="E2157" i="5"/>
  <c r="X2157" i="5" s="1"/>
  <c r="V2158" i="5"/>
  <c r="E2158" i="5"/>
  <c r="X2158" i="5" s="1"/>
  <c r="V2159" i="5"/>
  <c r="E2159" i="5"/>
  <c r="V2160" i="5"/>
  <c r="E2160" i="5"/>
  <c r="V2161" i="5"/>
  <c r="E2161" i="5"/>
  <c r="X2161" i="5" s="1"/>
  <c r="V2162" i="5"/>
  <c r="E2162" i="5"/>
  <c r="X2162" i="5" s="1"/>
  <c r="V2163" i="5"/>
  <c r="E2163" i="5"/>
  <c r="X2163" i="5" s="1"/>
  <c r="V2164" i="5"/>
  <c r="E2164" i="5"/>
  <c r="X2164" i="5" s="1"/>
  <c r="V2165" i="5"/>
  <c r="E2165" i="5"/>
  <c r="V2166" i="5"/>
  <c r="E2166" i="5"/>
  <c r="X2166" i="5" s="1"/>
  <c r="V2167" i="5"/>
  <c r="E2167" i="5"/>
  <c r="X2167" i="5" s="1"/>
  <c r="V2168" i="5"/>
  <c r="E2168" i="5"/>
  <c r="X2168" i="5" s="1"/>
  <c r="V2169" i="5"/>
  <c r="E2169" i="5"/>
  <c r="X2169" i="5" s="1"/>
  <c r="V2170" i="5"/>
  <c r="E2170" i="5"/>
  <c r="X2170" i="5" s="1"/>
  <c r="V2171" i="5"/>
  <c r="E2171" i="5"/>
  <c r="V2172" i="5"/>
  <c r="E2172" i="5"/>
  <c r="V2173" i="5"/>
  <c r="E2173" i="5"/>
  <c r="X2173" i="5" s="1"/>
  <c r="V2174" i="5"/>
  <c r="E2174" i="5"/>
  <c r="X2174" i="5" s="1"/>
  <c r="V2175" i="5"/>
  <c r="E2175" i="5"/>
  <c r="X2175" i="5" s="1"/>
  <c r="V2176" i="5"/>
  <c r="E2176" i="5"/>
  <c r="X2176" i="5" s="1"/>
  <c r="V2177" i="5"/>
  <c r="E2177" i="5"/>
  <c r="X2177" i="5" s="1"/>
  <c r="V2178" i="5"/>
  <c r="E2178" i="5"/>
  <c r="X2178" i="5" s="1"/>
  <c r="V2179" i="5"/>
  <c r="E2179" i="5"/>
  <c r="V2180" i="5"/>
  <c r="E2180" i="5"/>
  <c r="X2180" i="5" s="1"/>
  <c r="V2181" i="5"/>
  <c r="E2181" i="5"/>
  <c r="X2181" i="5" s="1"/>
  <c r="V2182" i="5"/>
  <c r="E2182" i="5"/>
  <c r="X2182" i="5" s="1"/>
  <c r="V2183" i="5"/>
  <c r="E2183" i="5"/>
  <c r="V2184" i="5"/>
  <c r="E2184" i="5"/>
  <c r="V2185" i="5"/>
  <c r="E2185" i="5"/>
  <c r="X2185" i="5" s="1"/>
  <c r="V2186" i="5"/>
  <c r="E2186" i="5"/>
  <c r="X2186" i="5" s="1"/>
  <c r="V2187" i="5"/>
  <c r="E2187" i="5"/>
  <c r="X2187" i="5" s="1"/>
  <c r="V2188" i="5"/>
  <c r="E2188" i="5"/>
  <c r="X2188" i="5" s="1"/>
  <c r="V2189" i="5"/>
  <c r="E2189" i="5"/>
  <c r="V2190" i="5"/>
  <c r="E2190" i="5"/>
  <c r="X2190" i="5" s="1"/>
  <c r="V2191" i="5"/>
  <c r="E2191" i="5"/>
  <c r="X2191" i="5" s="1"/>
  <c r="V2192" i="5"/>
  <c r="E2192" i="5"/>
  <c r="X2192" i="5" s="1"/>
  <c r="V2193" i="5"/>
  <c r="E2193" i="5"/>
  <c r="X2193" i="5" s="1"/>
  <c r="V2194" i="5"/>
  <c r="E2194" i="5"/>
  <c r="X2194" i="5" s="1"/>
  <c r="V2195" i="5"/>
  <c r="E2195" i="5"/>
  <c r="V2196" i="5"/>
  <c r="E2196" i="5"/>
  <c r="V2197" i="5"/>
  <c r="E2197" i="5"/>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V2208" i="5"/>
  <c r="E2208" i="5"/>
  <c r="V2209" i="5"/>
  <c r="E2209" i="5"/>
  <c r="X2209" i="5" s="1"/>
  <c r="V2210" i="5"/>
  <c r="E2210" i="5"/>
  <c r="X2210" i="5" s="1"/>
  <c r="V2211" i="5"/>
  <c r="E2211" i="5"/>
  <c r="X2211" i="5" s="1"/>
  <c r="V2212" i="5"/>
  <c r="E2212" i="5"/>
  <c r="X2212" i="5" s="1"/>
  <c r="V2213" i="5"/>
  <c r="E2213" i="5"/>
  <c r="V2214" i="5"/>
  <c r="E2214" i="5"/>
  <c r="V2215" i="5"/>
  <c r="E2215" i="5"/>
  <c r="X2215" i="5" s="1"/>
  <c r="V2216" i="5"/>
  <c r="E2216" i="5"/>
  <c r="X2216" i="5" s="1"/>
  <c r="V2217" i="5"/>
  <c r="E2217" i="5"/>
  <c r="X2217" i="5" s="1"/>
  <c r="V2218" i="5"/>
  <c r="E2218" i="5"/>
  <c r="X2218" i="5" s="1"/>
  <c r="V2219" i="5"/>
  <c r="E2219" i="5"/>
  <c r="V2220" i="5"/>
  <c r="E2220" i="5"/>
  <c r="V2221" i="5"/>
  <c r="E2221" i="5"/>
  <c r="X2221" i="5" s="1"/>
  <c r="V2222" i="5"/>
  <c r="E2222" i="5"/>
  <c r="X2222" i="5" s="1"/>
  <c r="V2223" i="5"/>
  <c r="E2223" i="5"/>
  <c r="X2223" i="5" s="1"/>
  <c r="V2224" i="5"/>
  <c r="E2224" i="5"/>
  <c r="X2224" i="5" s="1"/>
  <c r="V2225" i="5"/>
  <c r="E2225" i="5"/>
  <c r="V2226" i="5"/>
  <c r="E2226" i="5"/>
  <c r="V2227" i="5"/>
  <c r="E2227" i="5"/>
  <c r="X2227" i="5" s="1"/>
  <c r="V2228" i="5"/>
  <c r="E2228" i="5"/>
  <c r="X2228" i="5" s="1"/>
  <c r="V2229" i="5"/>
  <c r="E2229" i="5"/>
  <c r="X2229" i="5" s="1"/>
  <c r="V2230" i="5"/>
  <c r="E2230" i="5"/>
  <c r="X2230" i="5" s="1"/>
  <c r="V2231" i="5"/>
  <c r="E2231" i="5"/>
  <c r="V2232" i="5"/>
  <c r="E2232" i="5"/>
  <c r="V2233" i="5"/>
  <c r="E2233" i="5"/>
  <c r="X2233" i="5" s="1"/>
  <c r="V2234" i="5"/>
  <c r="E2234" i="5"/>
  <c r="X2234" i="5" s="1"/>
  <c r="V2235" i="5"/>
  <c r="E2235" i="5"/>
  <c r="X2235" i="5" s="1"/>
  <c r="V2236" i="5"/>
  <c r="E2236" i="5"/>
  <c r="X2236" i="5" s="1"/>
  <c r="V2237" i="5"/>
  <c r="E2237" i="5"/>
  <c r="V2238" i="5"/>
  <c r="E2238" i="5"/>
  <c r="V2239" i="5"/>
  <c r="E2239" i="5"/>
  <c r="X2239" i="5" s="1"/>
  <c r="V2240" i="5"/>
  <c r="E2240" i="5"/>
  <c r="X2240" i="5" s="1"/>
  <c r="V2241" i="5"/>
  <c r="E2241" i="5"/>
  <c r="X2241" i="5" s="1"/>
  <c r="V2242" i="5"/>
  <c r="E2242" i="5"/>
  <c r="X2242" i="5" s="1"/>
  <c r="V2243" i="5"/>
  <c r="E2243" i="5"/>
  <c r="V2244" i="5"/>
  <c r="E2244" i="5"/>
  <c r="V2245" i="5"/>
  <c r="E2245" i="5"/>
  <c r="X2245" i="5" s="1"/>
  <c r="V2246" i="5"/>
  <c r="E2246" i="5"/>
  <c r="X2246" i="5" s="1"/>
  <c r="V2247" i="5"/>
  <c r="E2247" i="5"/>
  <c r="X2247" i="5" s="1"/>
  <c r="V2248" i="5"/>
  <c r="E2248" i="5"/>
  <c r="X2248" i="5" s="1"/>
  <c r="V2249" i="5"/>
  <c r="E2249" i="5"/>
  <c r="X2249" i="5" s="1"/>
  <c r="V2250" i="5"/>
  <c r="E2250" i="5"/>
  <c r="V2251" i="5"/>
  <c r="E2251" i="5"/>
  <c r="X2251" i="5" s="1"/>
  <c r="V2252" i="5"/>
  <c r="E2252" i="5"/>
  <c r="X2252" i="5" s="1"/>
  <c r="V2253" i="5"/>
  <c r="E2253" i="5"/>
  <c r="X2253" i="5" s="1"/>
  <c r="V2254" i="5"/>
  <c r="E2254" i="5"/>
  <c r="X2254" i="5" s="1"/>
  <c r="V2255" i="5"/>
  <c r="E2255" i="5"/>
  <c r="V2256" i="5"/>
  <c r="E2256" i="5"/>
  <c r="X2256" i="5" s="1"/>
  <c r="V2257" i="5"/>
  <c r="E2257" i="5"/>
  <c r="X2257" i="5" s="1"/>
  <c r="V2258" i="5"/>
  <c r="E2258" i="5"/>
  <c r="X2258" i="5" s="1"/>
  <c r="V2259" i="5"/>
  <c r="E2259" i="5"/>
  <c r="X2259" i="5" s="1"/>
  <c r="V2260" i="5"/>
  <c r="E2260" i="5"/>
  <c r="X2260" i="5" s="1"/>
  <c r="V2261" i="5"/>
  <c r="E2261" i="5"/>
  <c r="X2261" i="5" s="1"/>
  <c r="V2262" i="5"/>
  <c r="E2262" i="5"/>
  <c r="V2263" i="5"/>
  <c r="E2263" i="5"/>
  <c r="X2263" i="5" s="1"/>
  <c r="V2264" i="5"/>
  <c r="E2264" i="5"/>
  <c r="X2264" i="5" s="1"/>
  <c r="V2265" i="5"/>
  <c r="E2265" i="5"/>
  <c r="X2265" i="5" s="1"/>
  <c r="V2266" i="5"/>
  <c r="E2266" i="5"/>
  <c r="X2266" i="5" s="1"/>
  <c r="V2267" i="5"/>
  <c r="E2267" i="5"/>
  <c r="V2268" i="5"/>
  <c r="E2268" i="5"/>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V2280" i="5"/>
  <c r="E2280" i="5"/>
  <c r="X2280" i="5" s="1"/>
  <c r="V2281" i="5"/>
  <c r="E2281" i="5"/>
  <c r="X2281" i="5" s="1"/>
  <c r="V2282" i="5"/>
  <c r="E2282" i="5"/>
  <c r="X2282" i="5" s="1"/>
  <c r="V2283" i="5"/>
  <c r="E2283" i="5"/>
  <c r="X2283" i="5" s="1"/>
  <c r="V2284" i="5"/>
  <c r="E2284" i="5"/>
  <c r="X2284" i="5" s="1"/>
  <c r="V2285" i="5"/>
  <c r="E2285" i="5"/>
  <c r="V2286" i="5"/>
  <c r="E2286" i="5"/>
  <c r="X2286" i="5" s="1"/>
  <c r="V2287" i="5"/>
  <c r="E2287" i="5"/>
  <c r="X2287" i="5" s="1"/>
  <c r="V2288" i="5"/>
  <c r="E2288" i="5"/>
  <c r="X2288" i="5" s="1"/>
  <c r="V2289" i="5"/>
  <c r="E2289" i="5"/>
  <c r="X2289" i="5" s="1"/>
  <c r="V2290" i="5"/>
  <c r="E2290" i="5"/>
  <c r="X2290" i="5" s="1"/>
  <c r="V2291" i="5"/>
  <c r="E2291" i="5"/>
  <c r="V2292" i="5"/>
  <c r="E2292" i="5"/>
  <c r="V2293" i="5"/>
  <c r="E2293" i="5"/>
  <c r="X2293" i="5" s="1"/>
  <c r="V2294" i="5"/>
  <c r="E2294" i="5"/>
  <c r="X2294" i="5" s="1"/>
  <c r="V2295" i="5"/>
  <c r="E2295" i="5"/>
  <c r="X2295" i="5" s="1"/>
  <c r="V2296" i="5"/>
  <c r="E2296" i="5"/>
  <c r="X2296" i="5" s="1"/>
  <c r="V2297" i="5"/>
  <c r="E2297" i="5"/>
  <c r="V2298" i="5"/>
  <c r="E2298" i="5"/>
  <c r="V2299" i="5"/>
  <c r="E2299" i="5"/>
  <c r="X2299" i="5" s="1"/>
  <c r="V2300" i="5"/>
  <c r="E2300" i="5"/>
  <c r="X2300" i="5" s="1"/>
  <c r="V2301" i="5"/>
  <c r="E2301" i="5"/>
  <c r="X2301" i="5" s="1"/>
  <c r="V2302" i="5"/>
  <c r="E2302" i="5"/>
  <c r="X2302" i="5" s="1"/>
  <c r="V2303" i="5"/>
  <c r="E2303" i="5"/>
  <c r="V2304" i="5"/>
  <c r="E2304" i="5"/>
  <c r="V2305" i="5"/>
  <c r="E2305" i="5"/>
  <c r="X2305" i="5" s="1"/>
  <c r="V2306" i="5"/>
  <c r="E2306" i="5"/>
  <c r="X2306" i="5" s="1"/>
  <c r="V2307" i="5"/>
  <c r="E2307" i="5"/>
  <c r="X2307" i="5" s="1"/>
  <c r="V2308" i="5"/>
  <c r="E2308" i="5"/>
  <c r="X2308" i="5" s="1"/>
  <c r="V2309" i="5"/>
  <c r="E2309" i="5"/>
  <c r="X2309" i="5" s="1"/>
  <c r="V2310" i="5"/>
  <c r="E2310" i="5"/>
  <c r="V2311" i="5"/>
  <c r="E2311" i="5"/>
  <c r="V2312" i="5"/>
  <c r="E2312" i="5"/>
  <c r="X2312" i="5" s="1"/>
  <c r="V2313" i="5"/>
  <c r="E2313" i="5"/>
  <c r="X2313" i="5" s="1"/>
  <c r="V2314" i="5"/>
  <c r="E2314" i="5"/>
  <c r="X2314" i="5" s="1"/>
  <c r="V2315" i="5"/>
  <c r="E2315" i="5"/>
  <c r="V2316" i="5"/>
  <c r="E2316" i="5"/>
  <c r="X2316" i="5" s="1"/>
  <c r="V2317" i="5"/>
  <c r="E2317" i="5"/>
  <c r="X2317" i="5" s="1"/>
  <c r="V2318" i="5"/>
  <c r="E2318" i="5"/>
  <c r="X2318" i="5" s="1"/>
  <c r="V2319" i="5"/>
  <c r="E2319" i="5"/>
  <c r="X2319" i="5" s="1"/>
  <c r="V2320" i="5"/>
  <c r="E2320" i="5"/>
  <c r="X2320" i="5" s="1"/>
  <c r="V2321" i="5"/>
  <c r="E2321" i="5"/>
  <c r="V2322" i="5"/>
  <c r="E2322" i="5"/>
  <c r="X2322" i="5" s="1"/>
  <c r="V2323" i="5"/>
  <c r="E2323" i="5"/>
  <c r="X2323" i="5" s="1"/>
  <c r="V2324" i="5"/>
  <c r="E2324" i="5"/>
  <c r="X2324" i="5" s="1"/>
  <c r="V2325" i="5"/>
  <c r="E2325" i="5"/>
  <c r="X2325" i="5" s="1"/>
  <c r="V2326" i="5"/>
  <c r="E2326" i="5"/>
  <c r="X2326" i="5" s="1"/>
  <c r="V2327" i="5"/>
  <c r="E2327" i="5"/>
  <c r="V2328" i="5"/>
  <c r="E2328" i="5"/>
  <c r="V2329" i="5"/>
  <c r="E2329" i="5"/>
  <c r="X2329" i="5" s="1"/>
  <c r="V2330" i="5"/>
  <c r="E2330" i="5"/>
  <c r="X2330" i="5" s="1"/>
  <c r="V2331" i="5"/>
  <c r="E2331" i="5"/>
  <c r="X2331" i="5" s="1"/>
  <c r="V2332" i="5"/>
  <c r="E2332" i="5"/>
  <c r="X2332" i="5" s="1"/>
  <c r="V2333" i="5"/>
  <c r="E2333" i="5"/>
  <c r="X2333" i="5" s="1"/>
  <c r="V2334" i="5"/>
  <c r="E2334" i="5"/>
  <c r="V2335" i="5"/>
  <c r="E2335" i="5"/>
  <c r="X2335" i="5" s="1"/>
  <c r="V2336" i="5"/>
  <c r="E2336" i="5"/>
  <c r="X2336" i="5" s="1"/>
  <c r="V2337" i="5"/>
  <c r="E2337" i="5"/>
  <c r="X2337" i="5" s="1"/>
  <c r="V2338" i="5"/>
  <c r="E2338" i="5"/>
  <c r="X2338" i="5" s="1"/>
  <c r="V2339" i="5"/>
  <c r="E2339" i="5"/>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V2358" i="5"/>
  <c r="E2358" i="5"/>
  <c r="V2359" i="5"/>
  <c r="E2359" i="5"/>
  <c r="X2359" i="5" s="1"/>
  <c r="V2360" i="5"/>
  <c r="E2360" i="5"/>
  <c r="X2360" i="5" s="1"/>
  <c r="V2361" i="5"/>
  <c r="E2361" i="5"/>
  <c r="X2361" i="5" s="1"/>
  <c r="V2362" i="5"/>
  <c r="E2362" i="5"/>
  <c r="X2362" i="5" s="1"/>
  <c r="V2363" i="5"/>
  <c r="E2363" i="5"/>
  <c r="V2364" i="5"/>
  <c r="E2364" i="5"/>
  <c r="X2364" i="5" s="1"/>
  <c r="V2365" i="5"/>
  <c r="E2365" i="5"/>
  <c r="X2365" i="5" s="1"/>
  <c r="V2366" i="5"/>
  <c r="E2366" i="5"/>
  <c r="X2366" i="5" s="1"/>
  <c r="V2367" i="5"/>
  <c r="E2367" i="5"/>
  <c r="X2367" i="5" s="1"/>
  <c r="V2368" i="5"/>
  <c r="E2368" i="5"/>
  <c r="X2368" i="5" s="1"/>
  <c r="V2369" i="5"/>
  <c r="E2369" i="5"/>
  <c r="V2370" i="5"/>
  <c r="E2370" i="5"/>
  <c r="V2371" i="5"/>
  <c r="E2371" i="5"/>
  <c r="X2371" i="5" s="1"/>
  <c r="V2372" i="5"/>
  <c r="E2372" i="5"/>
  <c r="X2372" i="5" s="1"/>
  <c r="V2373" i="5"/>
  <c r="E2373" i="5"/>
  <c r="X2373" i="5" s="1"/>
  <c r="V2374" i="5"/>
  <c r="E2374" i="5"/>
  <c r="X2374" i="5" s="1"/>
  <c r="V2375" i="5"/>
  <c r="E2375" i="5"/>
  <c r="X2375" i="5" s="1"/>
  <c r="V2376" i="5"/>
  <c r="E2376" i="5"/>
  <c r="V2377" i="5"/>
  <c r="E2377" i="5"/>
  <c r="X2377" i="5" s="1"/>
  <c r="V2378" i="5"/>
  <c r="E2378" i="5"/>
  <c r="X2378" i="5" s="1"/>
  <c r="V2379" i="5"/>
  <c r="E2379" i="5"/>
  <c r="X2379" i="5" s="1"/>
  <c r="V2380" i="5"/>
  <c r="E2380" i="5"/>
  <c r="X2380" i="5" s="1"/>
  <c r="V2381" i="5"/>
  <c r="E2381" i="5"/>
  <c r="V2382" i="5"/>
  <c r="E2382" i="5"/>
  <c r="V2383" i="5"/>
  <c r="E2383" i="5"/>
  <c r="V2384" i="5"/>
  <c r="E2384" i="5"/>
  <c r="X2384" i="5" s="1"/>
  <c r="V2385" i="5"/>
  <c r="E2385" i="5"/>
  <c r="X2385" i="5" s="1"/>
  <c r="V2386" i="5"/>
  <c r="E2386" i="5"/>
  <c r="X2386" i="5" s="1"/>
  <c r="V2387" i="5"/>
  <c r="E2387" i="5"/>
  <c r="V2388" i="5"/>
  <c r="E2388" i="5"/>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V2400" i="5"/>
  <c r="E2400" i="5"/>
  <c r="V2401" i="5"/>
  <c r="E2401" i="5"/>
  <c r="X2401" i="5" s="1"/>
  <c r="V2402" i="5"/>
  <c r="E2402" i="5"/>
  <c r="X2402" i="5" s="1"/>
  <c r="V2403" i="5"/>
  <c r="E2403" i="5"/>
  <c r="X2403" i="5" s="1"/>
  <c r="V2404" i="5"/>
  <c r="E2404" i="5"/>
  <c r="X2404" i="5" s="1"/>
  <c r="V2405" i="5"/>
  <c r="E2405" i="5"/>
  <c r="V2406" i="5"/>
  <c r="E2406" i="5"/>
  <c r="V2407" i="5"/>
  <c r="E2407" i="5"/>
  <c r="X2407" i="5" s="1"/>
  <c r="V2408" i="5"/>
  <c r="E2408" i="5"/>
  <c r="X2408" i="5" s="1"/>
  <c r="V2409" i="5"/>
  <c r="E2409" i="5"/>
  <c r="X2409" i="5" s="1"/>
  <c r="V2410" i="5"/>
  <c r="E2410" i="5"/>
  <c r="X2410" i="5" s="1"/>
  <c r="V2411" i="5"/>
  <c r="E2411" i="5"/>
  <c r="V2412" i="5"/>
  <c r="E2412" i="5"/>
  <c r="V2413" i="5"/>
  <c r="E2413" i="5"/>
  <c r="X2413" i="5" s="1"/>
  <c r="V2414" i="5"/>
  <c r="E2414" i="5"/>
  <c r="X2414" i="5" s="1"/>
  <c r="V2415" i="5"/>
  <c r="E2415" i="5"/>
  <c r="X2415" i="5" s="1"/>
  <c r="V2416" i="5"/>
  <c r="E2416" i="5"/>
  <c r="X2416" i="5" s="1"/>
  <c r="V2417" i="5"/>
  <c r="E2417" i="5"/>
  <c r="V2418" i="5"/>
  <c r="E2418" i="5"/>
  <c r="V2419" i="5"/>
  <c r="E2419" i="5"/>
  <c r="X2419" i="5" s="1"/>
  <c r="V2420" i="5"/>
  <c r="E2420" i="5"/>
  <c r="X2420" i="5" s="1"/>
  <c r="V2421" i="5"/>
  <c r="E2421" i="5"/>
  <c r="X2421" i="5" s="1"/>
  <c r="V2422" i="5"/>
  <c r="E2422" i="5"/>
  <c r="X2422" i="5" s="1"/>
  <c r="V2423" i="5"/>
  <c r="E2423" i="5"/>
  <c r="V2424" i="5"/>
  <c r="E2424" i="5"/>
  <c r="V2425" i="5"/>
  <c r="E2425" i="5"/>
  <c r="X2425" i="5" s="1"/>
  <c r="V2426" i="5"/>
  <c r="E2426" i="5"/>
  <c r="X2426" i="5" s="1"/>
  <c r="V2427" i="5"/>
  <c r="E2427" i="5"/>
  <c r="X2427" i="5" s="1"/>
  <c r="V2428" i="5"/>
  <c r="E2428" i="5"/>
  <c r="X2428" i="5" s="1"/>
  <c r="V2429" i="5"/>
  <c r="E2429" i="5"/>
  <c r="V2430" i="5"/>
  <c r="E2430" i="5"/>
  <c r="V2431" i="5"/>
  <c r="E2431" i="5"/>
  <c r="V2432" i="5"/>
  <c r="E2432" i="5"/>
  <c r="X2432" i="5" s="1"/>
  <c r="V2433" i="5"/>
  <c r="E2433" i="5"/>
  <c r="X2433" i="5" s="1"/>
  <c r="V2434" i="5"/>
  <c r="E2434" i="5"/>
  <c r="X2434" i="5" s="1"/>
  <c r="V2435" i="5"/>
  <c r="E2435" i="5"/>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V2448" i="5"/>
  <c r="E2448" i="5"/>
  <c r="V2449" i="5"/>
  <c r="E2449" i="5"/>
  <c r="X2449" i="5" s="1"/>
  <c r="V2450" i="5"/>
  <c r="E2450" i="5"/>
  <c r="X2450" i="5" s="1"/>
  <c r="V2451" i="5"/>
  <c r="E2451" i="5"/>
  <c r="X2451" i="5" s="1"/>
  <c r="V2452" i="5"/>
  <c r="E2452" i="5"/>
  <c r="X2452" i="5" s="1"/>
  <c r="V2453" i="5"/>
  <c r="E2453" i="5"/>
  <c r="X2453" i="5" s="1"/>
  <c r="V2454" i="5"/>
  <c r="E2454" i="5"/>
  <c r="V2455" i="5"/>
  <c r="E2455" i="5"/>
  <c r="X2455" i="5" s="1"/>
  <c r="V2456" i="5"/>
  <c r="E2456" i="5"/>
  <c r="X2456" i="5" s="1"/>
  <c r="V2457" i="5"/>
  <c r="E2457" i="5"/>
  <c r="X2457" i="5" s="1"/>
  <c r="V2458" i="5"/>
  <c r="E2458" i="5"/>
  <c r="X2458" i="5" s="1"/>
  <c r="V2459" i="5"/>
  <c r="E2459" i="5"/>
  <c r="V2460" i="5"/>
  <c r="E2460" i="5"/>
  <c r="X2460" i="5" s="1"/>
  <c r="V2461" i="5"/>
  <c r="E2461" i="5"/>
  <c r="X2461" i="5" s="1"/>
  <c r="V2462" i="5"/>
  <c r="E2462" i="5"/>
  <c r="X2462" i="5" s="1"/>
  <c r="V2463" i="5"/>
  <c r="E2463" i="5"/>
  <c r="X2463" i="5" s="1"/>
  <c r="V2464" i="5"/>
  <c r="E2464" i="5"/>
  <c r="X2464" i="5" s="1"/>
  <c r="V2465" i="5"/>
  <c r="E2465" i="5"/>
  <c r="V2466" i="5"/>
  <c r="E2466" i="5"/>
  <c r="X2466" i="5" s="1"/>
  <c r="V2467" i="5"/>
  <c r="E2467" i="5"/>
  <c r="X2467" i="5" s="1"/>
  <c r="V2468" i="5"/>
  <c r="E2468" i="5"/>
  <c r="X2468" i="5" s="1"/>
  <c r="V2469" i="5"/>
  <c r="E2469" i="5"/>
  <c r="X2469" i="5" s="1"/>
  <c r="V2470" i="5"/>
  <c r="E2470" i="5"/>
  <c r="X2470" i="5" s="1"/>
  <c r="V2471" i="5"/>
  <c r="E2471" i="5"/>
  <c r="V2472" i="5"/>
  <c r="E2472" i="5"/>
  <c r="V2473" i="5"/>
  <c r="E2473" i="5"/>
  <c r="X2473" i="5" s="1"/>
  <c r="V2474" i="5"/>
  <c r="E2474" i="5"/>
  <c r="X2474" i="5" s="1"/>
  <c r="V2475" i="5"/>
  <c r="E2475" i="5"/>
  <c r="X2475" i="5" s="1"/>
  <c r="V2476" i="5"/>
  <c r="E2476" i="5"/>
  <c r="X2476" i="5" s="1"/>
  <c r="V2477" i="5"/>
  <c r="E2477" i="5"/>
  <c r="X2477" i="5" s="1"/>
  <c r="V2478" i="5"/>
  <c r="E2478" i="5"/>
  <c r="V2479" i="5"/>
  <c r="E2479" i="5"/>
  <c r="X2479" i="5" s="1"/>
  <c r="V2480" i="5"/>
  <c r="E2480" i="5"/>
  <c r="X2480" i="5" s="1"/>
  <c r="V2481" i="5"/>
  <c r="E2481" i="5"/>
  <c r="X2481" i="5" s="1"/>
  <c r="V2482" i="5"/>
  <c r="E2482" i="5"/>
  <c r="X2482" i="5" s="1"/>
  <c r="V2483" i="5"/>
  <c r="E2483" i="5"/>
  <c r="V2484" i="5"/>
  <c r="E2484" i="5"/>
  <c r="V2485" i="5"/>
  <c r="E2485" i="5"/>
  <c r="X2485" i="5" s="1"/>
  <c r="V2486" i="5"/>
  <c r="E2486" i="5"/>
  <c r="X2486" i="5" s="1"/>
  <c r="V2487" i="5"/>
  <c r="E2487" i="5"/>
  <c r="X2487" i="5" s="1"/>
  <c r="V2488" i="5"/>
  <c r="E2488" i="5"/>
  <c r="X2488" i="5" s="1"/>
  <c r="V2489" i="5"/>
  <c r="E2489" i="5"/>
  <c r="V2490" i="5"/>
  <c r="E2490" i="5"/>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G15" i="6" s="1"/>
  <c r="H15" i="6" s="1"/>
  <c r="B14" i="6"/>
  <c r="G14" i="6"/>
  <c r="H14" i="6" s="1"/>
  <c r="H13" i="6"/>
  <c r="B12" i="6"/>
  <c r="G12" i="6" s="1"/>
  <c r="H12" i="6" s="1"/>
  <c r="D12" i="6" s="1"/>
  <c r="B11" i="6"/>
  <c r="G11" i="6" s="1"/>
  <c r="H11" i="6" s="1"/>
  <c r="D11" i="6" s="1"/>
  <c r="G10" i="6"/>
  <c r="H10" i="6"/>
  <c r="D10" i="6" s="1"/>
  <c r="G9" i="6"/>
  <c r="H9" i="6" s="1"/>
  <c r="D9" i="6" s="1"/>
  <c r="B8" i="6"/>
  <c r="G8" i="6"/>
  <c r="H8" i="6" s="1"/>
  <c r="D8" i="6" s="1"/>
  <c r="B7" i="6"/>
  <c r="G7" i="6" s="1"/>
  <c r="H7" i="6" s="1"/>
  <c r="D7" i="6" s="1"/>
  <c r="B6" i="6"/>
  <c r="G6" i="6"/>
  <c r="B5" i="6"/>
  <c r="F6" i="6" s="1"/>
  <c r="H6" i="6" s="1"/>
  <c r="D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B45" i="4" s="1"/>
  <c r="A30" i="6" s="1"/>
  <c r="P44" i="4"/>
  <c r="P43" i="4"/>
  <c r="Q43" i="4" s="1"/>
  <c r="P41" i="4"/>
  <c r="P40" i="4"/>
  <c r="P39" i="4"/>
  <c r="P38" i="4"/>
  <c r="B38" i="4" s="1"/>
  <c r="B62" i="4" s="1"/>
  <c r="A44" i="6" s="1"/>
  <c r="P37" i="4"/>
  <c r="Q37" i="4"/>
  <c r="P35" i="4"/>
  <c r="P34" i="4"/>
  <c r="P33" i="4"/>
  <c r="P32" i="4"/>
  <c r="P31" i="4"/>
  <c r="Q31" i="4" s="1"/>
  <c r="P29" i="4"/>
  <c r="P28" i="4"/>
  <c r="P27" i="4"/>
  <c r="P26" i="4"/>
  <c r="B26" i="4" s="1"/>
  <c r="B32" i="4" s="1"/>
  <c r="A19" i="6" s="1"/>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H20" i="6" s="1"/>
  <c r="D20" i="6" s="1"/>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X26"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X720"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X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X191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X35" i="5"/>
  <c r="R35" i="5"/>
  <c r="J35" i="5"/>
  <c r="I35" i="5"/>
  <c r="F35" i="5"/>
  <c r="H139" i="5"/>
  <c r="R139" i="5"/>
  <c r="J139" i="5"/>
  <c r="I139" i="5"/>
  <c r="F139" i="5"/>
  <c r="X193" i="5"/>
  <c r="F193" i="5"/>
  <c r="H227" i="5"/>
  <c r="X227" i="5"/>
  <c r="R227" i="5"/>
  <c r="F227" i="5"/>
  <c r="J227" i="5"/>
  <c r="I227" i="5"/>
  <c r="R41" i="5"/>
  <c r="X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X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X119" i="5"/>
  <c r="R119" i="5"/>
  <c r="J119" i="5"/>
  <c r="R197" i="5"/>
  <c r="F197" i="5"/>
  <c r="H223" i="5"/>
  <c r="R223" i="5"/>
  <c r="J223" i="5"/>
  <c r="F223" i="5"/>
  <c r="I223" i="5"/>
  <c r="X223" i="5"/>
  <c r="R229" i="5"/>
  <c r="F229" i="5"/>
  <c r="R337" i="5"/>
  <c r="J337" i="5"/>
  <c r="H337" i="5"/>
  <c r="F337" i="5"/>
  <c r="H31" i="5"/>
  <c r="J31" i="5"/>
  <c r="X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X179" i="5"/>
  <c r="AB182" i="5"/>
  <c r="AB194" i="5"/>
  <c r="H235" i="5"/>
  <c r="R235"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X137" i="5"/>
  <c r="AB146" i="5"/>
  <c r="R147" i="5"/>
  <c r="X16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33" i="5"/>
  <c r="I449" i="5"/>
  <c r="R449" i="5"/>
  <c r="J449" i="5"/>
  <c r="H449" i="5"/>
  <c r="F449" i="5"/>
  <c r="X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X65"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X53" i="5"/>
  <c r="J55" i="5"/>
  <c r="X85" i="5"/>
  <c r="X9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R420" i="5"/>
  <c r="I420" i="5"/>
  <c r="H420" i="5"/>
  <c r="I424" i="5"/>
  <c r="H424" i="5"/>
  <c r="F424" i="5"/>
  <c r="F429" i="5"/>
  <c r="I441" i="5"/>
  <c r="J441" i="5"/>
  <c r="H441" i="5"/>
  <c r="F441" i="5"/>
  <c r="R448" i="5"/>
  <c r="AB545" i="5"/>
  <c r="J508" i="5"/>
  <c r="J540" i="5"/>
  <c r="R544" i="5"/>
  <c r="J544" i="5"/>
  <c r="H544" i="5"/>
  <c r="X564" i="5"/>
  <c r="F564" i="5"/>
  <c r="R564" i="5"/>
  <c r="AB611" i="5"/>
  <c r="AB623" i="5"/>
  <c r="S623" i="5"/>
  <c r="S655" i="5"/>
  <c r="I666" i="5"/>
  <c r="R666" i="5"/>
  <c r="J666" i="5"/>
  <c r="F666" i="5"/>
  <c r="S704" i="5"/>
  <c r="AB704" i="5"/>
  <c r="I734" i="5"/>
  <c r="J734" i="5"/>
  <c r="F734" i="5"/>
  <c r="X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X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X45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X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X883" i="5"/>
  <c r="S902" i="5"/>
  <c r="F910" i="5"/>
  <c r="J917" i="5"/>
  <c r="X995"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X954"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X1721"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X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J2005" i="5"/>
  <c r="F2020" i="5"/>
  <c r="H2021" i="5"/>
  <c r="J2021" i="5"/>
  <c r="AB2043" i="5"/>
  <c r="I2048" i="5"/>
  <c r="R2087" i="5"/>
  <c r="X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X341" i="5"/>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J121" i="5"/>
  <c r="I121" i="5"/>
  <c r="H121" i="5"/>
  <c r="AB141" i="5"/>
  <c r="H146" i="5"/>
  <c r="F150" i="5"/>
  <c r="R150" i="5"/>
  <c r="J150" i="5"/>
  <c r="AB19" i="5"/>
  <c r="AB27" i="5"/>
  <c r="X29" i="5"/>
  <c r="F5"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60" i="5"/>
  <c r="X84" i="5"/>
  <c r="X101"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X516"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X492"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X787" i="5"/>
  <c r="J815" i="5"/>
  <c r="X815" i="5"/>
  <c r="F815" i="5"/>
  <c r="R815" i="5"/>
  <c r="I815" i="5"/>
  <c r="H815" i="5"/>
  <c r="I850" i="5"/>
  <c r="H850" i="5"/>
  <c r="R850" i="5"/>
  <c r="J850" i="5"/>
  <c r="F850" i="5"/>
  <c r="I548" i="5"/>
  <c r="I552" i="5"/>
  <c r="I560" i="5"/>
  <c r="I564" i="5"/>
  <c r="I568" i="5"/>
  <c r="I572" i="5"/>
  <c r="I584" i="5"/>
  <c r="I600" i="5"/>
  <c r="I604" i="5"/>
  <c r="I612" i="5"/>
  <c r="I616" i="5"/>
  <c r="X618" i="5"/>
  <c r="I620" i="5"/>
  <c r="I624" i="5"/>
  <c r="I628" i="5"/>
  <c r="I636" i="5"/>
  <c r="I652" i="5"/>
  <c r="I656" i="5"/>
  <c r="I660" i="5"/>
  <c r="AB681" i="5"/>
  <c r="S683" i="5"/>
  <c r="AB686" i="5"/>
  <c r="J688" i="5"/>
  <c r="J689" i="5"/>
  <c r="F691" i="5"/>
  <c r="S693" i="5"/>
  <c r="AB697" i="5"/>
  <c r="S699" i="5"/>
  <c r="AB702" i="5"/>
  <c r="J704" i="5"/>
  <c r="J705" i="5"/>
  <c r="F709" i="5"/>
  <c r="X709" i="5"/>
  <c r="J709" i="5"/>
  <c r="I709" i="5"/>
  <c r="AB713" i="5"/>
  <c r="H721" i="5"/>
  <c r="F722" i="5"/>
  <c r="F725" i="5"/>
  <c r="X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I697" i="5"/>
  <c r="J699" i="5"/>
  <c r="I699" i="5"/>
  <c r="AB703" i="5"/>
  <c r="F708" i="5"/>
  <c r="J711" i="5"/>
  <c r="I711" i="5"/>
  <c r="F711" i="5"/>
  <c r="H714" i="5"/>
  <c r="R714" i="5"/>
  <c r="AB715" i="5"/>
  <c r="R716" i="5"/>
  <c r="H716" i="5"/>
  <c r="F724" i="5"/>
  <c r="J727" i="5"/>
  <c r="I727" i="5"/>
  <c r="F727" i="5"/>
  <c r="X727" i="5"/>
  <c r="AB731" i="5"/>
  <c r="R732" i="5"/>
  <c r="H732" i="5"/>
  <c r="F740" i="5"/>
  <c r="J743" i="5"/>
  <c r="I743" i="5"/>
  <c r="F743" i="5"/>
  <c r="X743" i="5"/>
  <c r="X744" i="5"/>
  <c r="AB747" i="5"/>
  <c r="R748" i="5"/>
  <c r="H748" i="5"/>
  <c r="H769" i="5"/>
  <c r="F769" i="5"/>
  <c r="J769" i="5"/>
  <c r="I769" i="5"/>
  <c r="H785" i="5"/>
  <c r="F785" i="5"/>
  <c r="X785" i="5"/>
  <c r="J785" i="5"/>
  <c r="I785" i="5"/>
  <c r="J791" i="5"/>
  <c r="I791" i="5"/>
  <c r="H791" i="5"/>
  <c r="F791" i="5"/>
  <c r="X791" i="5"/>
  <c r="J799" i="5"/>
  <c r="AB682" i="5"/>
  <c r="AB693" i="5"/>
  <c r="AB698" i="5"/>
  <c r="F713" i="5"/>
  <c r="X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J747" i="5"/>
  <c r="I747" i="5"/>
  <c r="F747" i="5"/>
  <c r="F753" i="5"/>
  <c r="J753" i="5"/>
  <c r="I753" i="5"/>
  <c r="J755" i="5"/>
  <c r="I755" i="5"/>
  <c r="H755" i="5"/>
  <c r="F755" i="5"/>
  <c r="X755" i="5"/>
  <c r="F756" i="5"/>
  <c r="J763" i="5"/>
  <c r="I763" i="5"/>
  <c r="H763" i="5"/>
  <c r="F763" i="5"/>
  <c r="R769" i="5"/>
  <c r="H773" i="5"/>
  <c r="F773" i="5"/>
  <c r="X773" i="5"/>
  <c r="J773" i="5"/>
  <c r="I773" i="5"/>
  <c r="J779" i="5"/>
  <c r="I779" i="5"/>
  <c r="H779" i="5"/>
  <c r="F779" i="5"/>
  <c r="X779" i="5"/>
  <c r="R785" i="5"/>
  <c r="H789" i="5"/>
  <c r="F789" i="5"/>
  <c r="J789" i="5"/>
  <c r="I789" i="5"/>
  <c r="R791" i="5"/>
  <c r="AB801" i="5"/>
  <c r="S801" i="5"/>
  <c r="H805" i="5"/>
  <c r="F805" i="5"/>
  <c r="X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X732"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X689" i="5"/>
  <c r="I689" i="5"/>
  <c r="J691" i="5"/>
  <c r="I691" i="5"/>
  <c r="F704" i="5"/>
  <c r="F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X751" i="5"/>
  <c r="H761" i="5"/>
  <c r="F761" i="5"/>
  <c r="X761" i="5"/>
  <c r="J761" i="5"/>
  <c r="I761" i="5"/>
  <c r="H777" i="5"/>
  <c r="F777" i="5"/>
  <c r="J777" i="5"/>
  <c r="I777" i="5"/>
  <c r="H793" i="5"/>
  <c r="F793" i="5"/>
  <c r="X793" i="5"/>
  <c r="J793" i="5"/>
  <c r="I793" i="5"/>
  <c r="H797" i="5"/>
  <c r="F797" i="5"/>
  <c r="X797" i="5"/>
  <c r="J797" i="5"/>
  <c r="I797" i="5"/>
  <c r="R806" i="5"/>
  <c r="J806" i="5"/>
  <c r="I806" i="5"/>
  <c r="H806" i="5"/>
  <c r="F806" i="5"/>
  <c r="I842" i="5"/>
  <c r="H842" i="5"/>
  <c r="R842" i="5"/>
  <c r="J842" i="5"/>
  <c r="F842" i="5"/>
  <c r="AB685" i="5"/>
  <c r="AB690" i="5"/>
  <c r="AB701" i="5"/>
  <c r="AB706" i="5"/>
  <c r="F721" i="5"/>
  <c r="J721" i="5"/>
  <c r="I721" i="5"/>
  <c r="F737" i="5"/>
  <c r="X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X864" i="5"/>
  <c r="R864" i="5"/>
  <c r="J864" i="5"/>
  <c r="I864" i="5"/>
  <c r="F864" i="5"/>
  <c r="AB896" i="5"/>
  <c r="S897"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X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X840" i="5"/>
  <c r="R840" i="5"/>
  <c r="I840" i="5"/>
  <c r="F844" i="5"/>
  <c r="R848" i="5"/>
  <c r="I848" i="5"/>
  <c r="AB855" i="5"/>
  <c r="I861" i="5"/>
  <c r="H861" i="5"/>
  <c r="F861" i="5"/>
  <c r="R861" i="5"/>
  <c r="S869" i="5"/>
  <c r="AB897" i="5"/>
  <c r="AB908" i="5"/>
  <c r="I915" i="5"/>
  <c r="AB918" i="5"/>
  <c r="I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R830" i="5"/>
  <c r="I857" i="5"/>
  <c r="X857" i="5"/>
  <c r="R857" i="5"/>
  <c r="H857" i="5"/>
  <c r="AB859" i="5"/>
  <c r="AB863" i="5"/>
  <c r="AB871" i="5"/>
  <c r="I877" i="5"/>
  <c r="H877" i="5"/>
  <c r="F877" i="5"/>
  <c r="R877" i="5"/>
  <c r="S885" i="5"/>
  <c r="X887" i="5"/>
  <c r="R887" i="5"/>
  <c r="I887" i="5"/>
  <c r="H887" i="5"/>
  <c r="F887" i="5"/>
  <c r="R896" i="5"/>
  <c r="J896" i="5"/>
  <c r="I896" i="5"/>
  <c r="F896" i="5"/>
  <c r="I905" i="5"/>
  <c r="X905" i="5"/>
  <c r="F905" i="5"/>
  <c r="R905" i="5"/>
  <c r="H905" i="5"/>
  <c r="S913" i="5"/>
  <c r="R922" i="5"/>
  <c r="I922" i="5"/>
  <c r="H922" i="5"/>
  <c r="AB928" i="5"/>
  <c r="I949" i="5"/>
  <c r="X949" i="5"/>
  <c r="R949" i="5"/>
  <c r="J949" i="5"/>
  <c r="H949" i="5"/>
  <c r="F949" i="5"/>
  <c r="I965" i="5"/>
  <c r="H965" i="5"/>
  <c r="X965" i="5"/>
  <c r="F965" i="5"/>
  <c r="R965" i="5"/>
  <c r="J965" i="5"/>
  <c r="AB969" i="5"/>
  <c r="S969" i="5"/>
  <c r="AB1061" i="5"/>
  <c r="S1061" i="5"/>
  <c r="AB810" i="5"/>
  <c r="H810" i="5"/>
  <c r="X810" i="5"/>
  <c r="AB816" i="5"/>
  <c r="I819" i="5"/>
  <c r="F825" i="5"/>
  <c r="R825" i="5"/>
  <c r="I825" i="5"/>
  <c r="I838" i="5"/>
  <c r="H838" i="5"/>
  <c r="R838" i="5"/>
  <c r="I846" i="5"/>
  <c r="H846" i="5"/>
  <c r="X846" i="5"/>
  <c r="R846" i="5"/>
  <c r="F857" i="5"/>
  <c r="I873" i="5"/>
  <c r="R873" i="5"/>
  <c r="H873" i="5"/>
  <c r="J877" i="5"/>
  <c r="I893" i="5"/>
  <c r="X893" i="5"/>
  <c r="H893" i="5"/>
  <c r="F893" i="5"/>
  <c r="R893" i="5"/>
  <c r="J905" i="5"/>
  <c r="R908" i="5"/>
  <c r="J908" i="5"/>
  <c r="I908" i="5"/>
  <c r="H908" i="5"/>
  <c r="F908" i="5"/>
  <c r="R920" i="5"/>
  <c r="H920" i="5"/>
  <c r="F920" i="5"/>
  <c r="I920" i="5"/>
  <c r="F922" i="5"/>
  <c r="X936" i="5"/>
  <c r="R936" i="5"/>
  <c r="H936" i="5"/>
  <c r="J936" i="5"/>
  <c r="I936" i="5"/>
  <c r="F936" i="5"/>
  <c r="R963" i="5"/>
  <c r="I963" i="5"/>
  <c r="J963" i="5"/>
  <c r="H963" i="5"/>
  <c r="F963" i="5"/>
  <c r="J1101" i="5"/>
  <c r="I1101" i="5"/>
  <c r="H1101" i="5"/>
  <c r="F1101" i="5"/>
  <c r="R1101" i="5"/>
  <c r="I865" i="5"/>
  <c r="I881" i="5"/>
  <c r="X881" i="5"/>
  <c r="I897" i="5"/>
  <c r="I913" i="5"/>
  <c r="AB934" i="5"/>
  <c r="R951" i="5"/>
  <c r="I951" i="5"/>
  <c r="F959" i="5"/>
  <c r="R975" i="5"/>
  <c r="I975" i="5"/>
  <c r="AB997" i="5"/>
  <c r="X1014" i="5"/>
  <c r="AB1125" i="5"/>
  <c r="S1125" i="5"/>
  <c r="AB1153" i="5"/>
  <c r="AB1355" i="5"/>
  <c r="S1355" i="5"/>
  <c r="H885" i="5"/>
  <c r="H901" i="5"/>
  <c r="H917" i="5"/>
  <c r="H933" i="5"/>
  <c r="F934" i="5"/>
  <c r="R938" i="5"/>
  <c r="I938" i="5"/>
  <c r="R940" i="5"/>
  <c r="J940" i="5"/>
  <c r="I941" i="5"/>
  <c r="X941" i="5"/>
  <c r="J941" i="5"/>
  <c r="F948" i="5"/>
  <c r="F955" i="5"/>
  <c r="R986" i="5"/>
  <c r="J986" i="5"/>
  <c r="I986" i="5"/>
  <c r="R998" i="5"/>
  <c r="J998" i="5"/>
  <c r="I998" i="5"/>
  <c r="H998" i="5"/>
  <c r="F998" i="5"/>
  <c r="AB1004" i="5"/>
  <c r="AB1013" i="5"/>
  <c r="AB1020" i="5"/>
  <c r="R1026" i="5"/>
  <c r="J1026" i="5"/>
  <c r="I1026" i="5"/>
  <c r="F1026" i="5"/>
  <c r="X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R939" i="5"/>
  <c r="I939" i="5"/>
  <c r="R943" i="5"/>
  <c r="I943" i="5"/>
  <c r="I948" i="5"/>
  <c r="J953" i="5"/>
  <c r="I957" i="5"/>
  <c r="H957" i="5"/>
  <c r="R957" i="5"/>
  <c r="X959" i="5"/>
  <c r="R959" i="5"/>
  <c r="I959" i="5"/>
  <c r="H959" i="5"/>
  <c r="H967" i="5"/>
  <c r="J969" i="5"/>
  <c r="J973" i="5"/>
  <c r="R978" i="5"/>
  <c r="J978" i="5"/>
  <c r="I978" i="5"/>
  <c r="X978" i="5"/>
  <c r="J997" i="5"/>
  <c r="I997" i="5"/>
  <c r="H997" i="5"/>
  <c r="F997" i="5"/>
  <c r="AB1005" i="5"/>
  <c r="J1009" i="5"/>
  <c r="I1009" i="5"/>
  <c r="H1009" i="5"/>
  <c r="X1009" i="5"/>
  <c r="R1014" i="5"/>
  <c r="J1014" i="5"/>
  <c r="I1014" i="5"/>
  <c r="H1014" i="5"/>
  <c r="F1014" i="5"/>
  <c r="AB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X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X917" i="5"/>
  <c r="I933" i="5"/>
  <c r="S945" i="5"/>
  <c r="I953" i="5"/>
  <c r="H953" i="5"/>
  <c r="X953" i="5"/>
  <c r="R954" i="5"/>
  <c r="J954" i="5"/>
  <c r="I954" i="5"/>
  <c r="R955" i="5"/>
  <c r="I955" i="5"/>
  <c r="J955" i="5"/>
  <c r="J1001" i="5"/>
  <c r="I1001" i="5"/>
  <c r="H1001" i="5"/>
  <c r="X1001" i="5"/>
  <c r="R1001" i="5"/>
  <c r="J1013" i="5"/>
  <c r="I1013" i="5"/>
  <c r="H1013" i="5"/>
  <c r="X1013" i="5"/>
  <c r="F1013" i="5"/>
  <c r="AB1036" i="5"/>
  <c r="J1041" i="5"/>
  <c r="I1041" i="5"/>
  <c r="H1041" i="5"/>
  <c r="R1041" i="5"/>
  <c r="F1041" i="5"/>
  <c r="AB1052" i="5"/>
  <c r="J1057" i="5"/>
  <c r="I1057" i="5"/>
  <c r="H1057" i="5"/>
  <c r="R1057" i="5"/>
  <c r="F1057" i="5"/>
  <c r="AB1068" i="5"/>
  <c r="J1073" i="5"/>
  <c r="I1073" i="5"/>
  <c r="H1073" i="5"/>
  <c r="X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X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X1061" i="5"/>
  <c r="R1062" i="5"/>
  <c r="J1062" i="5"/>
  <c r="I1062" i="5"/>
  <c r="J1077" i="5"/>
  <c r="I1077" i="5"/>
  <c r="H1077" i="5"/>
  <c r="R1078" i="5"/>
  <c r="J1078" i="5"/>
  <c r="I1078" i="5"/>
  <c r="J1093" i="5"/>
  <c r="I1093" i="5"/>
  <c r="H1093" i="5"/>
  <c r="R1094" i="5"/>
  <c r="J1094" i="5"/>
  <c r="I1094" i="5"/>
  <c r="J1109" i="5"/>
  <c r="I1109" i="5"/>
  <c r="H1109" i="5"/>
  <c r="X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X1410" i="5"/>
  <c r="F1410" i="5"/>
  <c r="J1458" i="5"/>
  <c r="I1458" i="5"/>
  <c r="R1458" i="5"/>
  <c r="H1458" i="5"/>
  <c r="F1458" i="5"/>
  <c r="J1469" i="5"/>
  <c r="H1469" i="5"/>
  <c r="X1469" i="5"/>
  <c r="R1469" i="5"/>
  <c r="AB1484" i="5"/>
  <c r="AB1489" i="5"/>
  <c r="F1503" i="5"/>
  <c r="R1503" i="5"/>
  <c r="H1503" i="5"/>
  <c r="J1503" i="5"/>
  <c r="F1531" i="5"/>
  <c r="R1531" i="5"/>
  <c r="I1531" i="5"/>
  <c r="H1531" i="5"/>
  <c r="J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I1369" i="5"/>
  <c r="F1369" i="5"/>
  <c r="S1373" i="5"/>
  <c r="I1379" i="5"/>
  <c r="H1379" i="5"/>
  <c r="X1379" i="5"/>
  <c r="F1379" i="5"/>
  <c r="AB1383" i="5"/>
  <c r="J1395" i="5"/>
  <c r="I1396" i="5"/>
  <c r="AB1436" i="5"/>
  <c r="S1436" i="5"/>
  <c r="F1442" i="5"/>
  <c r="J1446" i="5"/>
  <c r="I1446" i="5"/>
  <c r="F1446" i="5"/>
  <c r="X1446" i="5"/>
  <c r="R1446" i="5"/>
  <c r="F1459" i="5"/>
  <c r="R1459" i="5"/>
  <c r="J1459" i="5"/>
  <c r="I1459" i="5"/>
  <c r="H1459" i="5"/>
  <c r="R1529" i="5"/>
  <c r="J1529" i="5"/>
  <c r="H1529" i="5"/>
  <c r="I1529" i="5"/>
  <c r="X1529" i="5"/>
  <c r="J1535" i="5"/>
  <c r="S1549" i="5"/>
  <c r="AB1549" i="5"/>
  <c r="S1138" i="5"/>
  <c r="S1140" i="5"/>
  <c r="S1147" i="5"/>
  <c r="S1154" i="5"/>
  <c r="F1178" i="5"/>
  <c r="AB1178" i="5"/>
  <c r="F1210" i="5"/>
  <c r="AB1210" i="5"/>
  <c r="I1241" i="5"/>
  <c r="F1242" i="5"/>
  <c r="AB1242" i="5"/>
  <c r="I1357" i="5"/>
  <c r="H1357" i="5"/>
  <c r="F1357" i="5"/>
  <c r="I1367" i="5"/>
  <c r="H1367" i="5"/>
  <c r="X1367" i="5"/>
  <c r="R1367" i="5"/>
  <c r="J1367" i="5"/>
  <c r="S1393" i="5"/>
  <c r="AB1399" i="5"/>
  <c r="S1399" i="5"/>
  <c r="H1408" i="5"/>
  <c r="F1408" i="5"/>
  <c r="AB1414" i="5"/>
  <c r="H1416" i="5"/>
  <c r="X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X1541" i="5"/>
  <c r="S1142" i="5"/>
  <c r="AB1167" i="5"/>
  <c r="F1186" i="5"/>
  <c r="AB1186" i="5"/>
  <c r="AB1199" i="5"/>
  <c r="F1218" i="5"/>
  <c r="AB1218" i="5"/>
  <c r="AB1231" i="5"/>
  <c r="F1250" i="5"/>
  <c r="AB1250" i="5"/>
  <c r="R1257" i="5"/>
  <c r="R1261" i="5"/>
  <c r="X1265" i="5"/>
  <c r="R1265" i="5"/>
  <c r="R1269" i="5"/>
  <c r="R1273" i="5"/>
  <c r="X1277" i="5"/>
  <c r="R1277" i="5"/>
  <c r="R1281" i="5"/>
  <c r="R1289" i="5"/>
  <c r="R1293" i="5"/>
  <c r="X1301" i="5"/>
  <c r="R1301" i="5"/>
  <c r="R1305" i="5"/>
  <c r="R1309" i="5"/>
  <c r="R1321" i="5"/>
  <c r="R1333" i="5"/>
  <c r="R1337" i="5"/>
  <c r="J1353" i="5"/>
  <c r="R1356" i="5"/>
  <c r="J1356" i="5"/>
  <c r="I1356" i="5"/>
  <c r="H1356" i="5"/>
  <c r="AB1357" i="5"/>
  <c r="S1361" i="5"/>
  <c r="R1363" i="5"/>
  <c r="AB1370" i="5"/>
  <c r="I1371" i="5"/>
  <c r="H1371" i="5"/>
  <c r="R1371" i="5"/>
  <c r="AB1379" i="5"/>
  <c r="R1380" i="5"/>
  <c r="J1380" i="5"/>
  <c r="X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X1349" i="5"/>
  <c r="I1349" i="5"/>
  <c r="AB1359" i="5"/>
  <c r="AB1364" i="5"/>
  <c r="I1365" i="5"/>
  <c r="AB1375" i="5"/>
  <c r="AB1380" i="5"/>
  <c r="AB1391" i="5"/>
  <c r="AB1396" i="5"/>
  <c r="X1397"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X1439"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X1422" i="5"/>
  <c r="J1423" i="5"/>
  <c r="X1427"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X1523"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X1728" i="5"/>
  <c r="R1728" i="5"/>
  <c r="J1728" i="5"/>
  <c r="I1728" i="5"/>
  <c r="H1728" i="5"/>
  <c r="S1744" i="5"/>
  <c r="AB1744" i="5"/>
  <c r="H1749" i="5"/>
  <c r="AB1910" i="5"/>
  <c r="S1910" i="5"/>
  <c r="AB1547" i="5"/>
  <c r="X1553" i="5"/>
  <c r="J1553" i="5"/>
  <c r="R1557" i="5"/>
  <c r="J1557" i="5"/>
  <c r="R1561" i="5"/>
  <c r="J1561" i="5"/>
  <c r="X1565" i="5"/>
  <c r="R1565" i="5"/>
  <c r="J1565" i="5"/>
  <c r="R1569" i="5"/>
  <c r="J1569" i="5"/>
  <c r="R1573" i="5"/>
  <c r="J1573" i="5"/>
  <c r="R1577" i="5"/>
  <c r="R1581" i="5"/>
  <c r="J1581" i="5"/>
  <c r="R1585" i="5"/>
  <c r="J1585" i="5"/>
  <c r="X1589" i="5"/>
  <c r="R1589" i="5"/>
  <c r="J1589" i="5"/>
  <c r="R1597" i="5"/>
  <c r="J1597" i="5"/>
  <c r="X1601" i="5"/>
  <c r="R1601" i="5"/>
  <c r="J1601" i="5"/>
  <c r="R1605" i="5"/>
  <c r="J1605" i="5"/>
  <c r="X1613"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X1782" i="5"/>
  <c r="R1782" i="5"/>
  <c r="J1782" i="5"/>
  <c r="I1782" i="5"/>
  <c r="F1790" i="5"/>
  <c r="R1790" i="5"/>
  <c r="J1790" i="5"/>
  <c r="I1790" i="5"/>
  <c r="F1794" i="5"/>
  <c r="X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X1758" i="5"/>
  <c r="R1758" i="5"/>
  <c r="I1758" i="5"/>
  <c r="AB1759" i="5"/>
  <c r="F1765" i="5"/>
  <c r="J1774" i="5"/>
  <c r="R1813" i="5"/>
  <c r="J1813" i="5"/>
  <c r="I1813" i="5"/>
  <c r="H1813" i="5"/>
  <c r="AB1815" i="5"/>
  <c r="AB1818" i="5"/>
  <c r="R1827" i="5"/>
  <c r="J1827" i="5"/>
  <c r="I1827" i="5"/>
  <c r="H1827" i="5"/>
  <c r="J1828" i="5"/>
  <c r="I1828" i="5"/>
  <c r="H1828" i="5"/>
  <c r="F1828" i="5"/>
  <c r="X1871" i="5"/>
  <c r="R1871" i="5"/>
  <c r="J1871" i="5"/>
  <c r="I1871" i="5"/>
  <c r="H1871" i="5"/>
  <c r="F1871" i="5"/>
  <c r="R1899" i="5"/>
  <c r="H1899" i="5"/>
  <c r="J1899" i="5"/>
  <c r="I1899" i="5"/>
  <c r="F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1" i="5"/>
  <c r="H1782" i="5"/>
  <c r="H1790" i="5"/>
  <c r="X1793" i="5"/>
  <c r="H1794"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X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X1944" i="5"/>
  <c r="R1944" i="5"/>
  <c r="J1944" i="5"/>
  <c r="I1944" i="5"/>
  <c r="H1944" i="5"/>
  <c r="F1944" i="5"/>
  <c r="R1995" i="5"/>
  <c r="J1995" i="5"/>
  <c r="I1995" i="5"/>
  <c r="H1995" i="5"/>
  <c r="F1995" i="5"/>
  <c r="AB2021" i="5"/>
  <c r="S2021" i="5"/>
  <c r="R2084" i="5"/>
  <c r="J2084" i="5"/>
  <c r="I2084" i="5"/>
  <c r="H2084" i="5"/>
  <c r="F2084" i="5"/>
  <c r="F1816" i="5"/>
  <c r="AB1826" i="5"/>
  <c r="R1843" i="5"/>
  <c r="J1843" i="5"/>
  <c r="X1847"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X1895" i="5"/>
  <c r="J1895" i="5"/>
  <c r="AB1907" i="5"/>
  <c r="R1915" i="5"/>
  <c r="J1915" i="5"/>
  <c r="H1915" i="5"/>
  <c r="I1915" i="5"/>
  <c r="F1915" i="5"/>
  <c r="R1924" i="5"/>
  <c r="J1924" i="5"/>
  <c r="H1924" i="5"/>
  <c r="F1924" i="5"/>
  <c r="AB1930" i="5"/>
  <c r="S1930" i="5"/>
  <c r="AB1977" i="5"/>
  <c r="S1977" i="5"/>
  <c r="I2051" i="5"/>
  <c r="H2051" i="5"/>
  <c r="R2051" i="5"/>
  <c r="J2051" i="5"/>
  <c r="F2051" i="5"/>
  <c r="X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X203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X1920" i="5"/>
  <c r="J1920" i="5"/>
  <c r="S1933" i="5"/>
  <c r="R1935" i="5"/>
  <c r="J1935" i="5"/>
  <c r="I1935" i="5"/>
  <c r="H1935" i="5"/>
  <c r="AB1942" i="5"/>
  <c r="AB1965" i="5"/>
  <c r="S1965" i="5"/>
  <c r="AB1978" i="5"/>
  <c r="R1983" i="5"/>
  <c r="J1983" i="5"/>
  <c r="I1983" i="5"/>
  <c r="H1983" i="5"/>
  <c r="AB1997" i="5"/>
  <c r="S1997" i="5"/>
  <c r="AB2010" i="5"/>
  <c r="X2015" i="5"/>
  <c r="R2015" i="5"/>
  <c r="J2015" i="5"/>
  <c r="I2015" i="5"/>
  <c r="H2015" i="5"/>
  <c r="AB2029" i="5"/>
  <c r="S2029" i="5"/>
  <c r="AB2042" i="5"/>
  <c r="R2047" i="5"/>
  <c r="J2047" i="5"/>
  <c r="I2047" i="5"/>
  <c r="H2047" i="5"/>
  <c r="I2075" i="5"/>
  <c r="H2075" i="5"/>
  <c r="R2075" i="5"/>
  <c r="J2075" i="5"/>
  <c r="F2075" i="5"/>
  <c r="X1884" i="5"/>
  <c r="J1884" i="5"/>
  <c r="J1892" i="5"/>
  <c r="J1900" i="5"/>
  <c r="S1908" i="5"/>
  <c r="S1912" i="5"/>
  <c r="S1916" i="5"/>
  <c r="S1920" i="5"/>
  <c r="S1924" i="5"/>
  <c r="AB1924" i="5"/>
  <c r="S1945" i="5"/>
  <c r="R1948" i="5"/>
  <c r="J1948" i="5"/>
  <c r="R1971" i="5"/>
  <c r="J1971" i="5"/>
  <c r="I1971" i="5"/>
  <c r="H1971" i="5"/>
  <c r="AB1985" i="5"/>
  <c r="S1985" i="5"/>
  <c r="X2003"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X1889" i="5"/>
  <c r="AB1889" i="5"/>
  <c r="AB1897" i="5"/>
  <c r="AB1905" i="5"/>
  <c r="AB1908" i="5"/>
  <c r="AB1912" i="5"/>
  <c r="AB1916" i="5"/>
  <c r="AB1920" i="5"/>
  <c r="S1925" i="5"/>
  <c r="R1927" i="5"/>
  <c r="J1927" i="5"/>
  <c r="I1927" i="5"/>
  <c r="H1927" i="5"/>
  <c r="R1928" i="5"/>
  <c r="J1928" i="5"/>
  <c r="AB1945" i="5"/>
  <c r="AB1973" i="5"/>
  <c r="S1973" i="5"/>
  <c r="X1991"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X1979" i="5"/>
  <c r="R1979" i="5"/>
  <c r="J1979" i="5"/>
  <c r="I1979" i="5"/>
  <c r="H1979" i="5"/>
  <c r="AB1993" i="5"/>
  <c r="S1993" i="5"/>
  <c r="AB2006" i="5"/>
  <c r="R2011" i="5"/>
  <c r="AB2025" i="5"/>
  <c r="S2025" i="5"/>
  <c r="AB2038" i="5"/>
  <c r="R2089" i="5"/>
  <c r="I2089" i="5"/>
  <c r="H2089" i="5"/>
  <c r="F2089" i="5"/>
  <c r="R2096" i="5"/>
  <c r="J2096" i="5"/>
  <c r="I2096" i="5"/>
  <c r="H2096" i="5"/>
  <c r="F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X2093"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80" i="5"/>
  <c r="X2004" i="5"/>
  <c r="X2040" i="5"/>
  <c r="X2048" i="5"/>
  <c r="R2053" i="5"/>
  <c r="R2061" i="5"/>
  <c r="X208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X2244" i="5"/>
  <c r="J2267" i="5"/>
  <c r="I2267" i="5"/>
  <c r="H2267" i="5"/>
  <c r="X2267" i="5"/>
  <c r="F2271" i="5"/>
  <c r="J2271" i="5"/>
  <c r="R2271" i="5"/>
  <c r="I2271" i="5"/>
  <c r="H2271" i="5"/>
  <c r="I2316" i="5"/>
  <c r="H2316" i="5"/>
  <c r="R2316" i="5"/>
  <c r="J2316" i="5"/>
  <c r="F2316" i="5"/>
  <c r="J2371" i="5"/>
  <c r="R2371" i="5"/>
  <c r="I2371" i="5"/>
  <c r="H2371" i="5"/>
  <c r="F2371" i="5"/>
  <c r="R2117" i="5"/>
  <c r="X2118" i="5"/>
  <c r="F2126" i="5"/>
  <c r="X2129"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X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X2141" i="5"/>
  <c r="R2141" i="5"/>
  <c r="J2141" i="5"/>
  <c r="F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X2285" i="5"/>
  <c r="F2285" i="5"/>
  <c r="J2177" i="5"/>
  <c r="J2185" i="5"/>
  <c r="J2189" i="5"/>
  <c r="AB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X2225"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X2297" i="5"/>
  <c r="R2302" i="5"/>
  <c r="H2302" i="5"/>
  <c r="H2313" i="5"/>
  <c r="F2314" i="5"/>
  <c r="AB2340" i="5"/>
  <c r="S2340" i="5"/>
  <c r="AB2343" i="5"/>
  <c r="AB2383" i="5"/>
  <c r="S2383" i="5"/>
  <c r="AB2271" i="5"/>
  <c r="F2273" i="5"/>
  <c r="AB2284" i="5"/>
  <c r="R2294" i="5"/>
  <c r="X2303" i="5"/>
  <c r="R2303" i="5"/>
  <c r="H2306" i="5"/>
  <c r="H2308" i="5"/>
  <c r="H2310" i="5"/>
  <c r="J2313" i="5"/>
  <c r="S2316" i="5"/>
  <c r="R2321" i="5"/>
  <c r="J2321" i="5"/>
  <c r="I2321" i="5"/>
  <c r="H2321" i="5"/>
  <c r="X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X2382" i="5"/>
  <c r="F2390" i="5"/>
  <c r="AB2432" i="5"/>
  <c r="F2456" i="5"/>
  <c r="H2482" i="5"/>
  <c r="I2482" i="5"/>
  <c r="F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c r="D5" i="6" s="1"/>
  <c r="H2464" i="5"/>
  <c r="J2472" i="5"/>
  <c r="I2472" i="5"/>
  <c r="X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s="1"/>
  <c r="AB2443" i="5"/>
  <c r="S2443" i="5"/>
  <c r="S2450" i="5"/>
  <c r="S2452" i="5"/>
  <c r="J2461" i="5"/>
  <c r="J2469" i="5"/>
  <c r="S2495" i="5"/>
  <c r="S2499" i="5"/>
  <c r="S2503" i="5"/>
  <c r="B20" i="6"/>
  <c r="F25"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X2484" i="5"/>
  <c r="B21" i="6"/>
  <c r="B51" i="6" s="1"/>
  <c r="G51" i="6" s="1"/>
  <c r="G16" i="6"/>
  <c r="H16" i="6" s="1"/>
  <c r="B19" i="6"/>
  <c r="A38" i="2"/>
  <c r="J4" i="5"/>
  <c r="B41" i="4"/>
  <c r="A27" i="6" s="1"/>
  <c r="A55" i="2"/>
  <c r="A73" i="2"/>
  <c r="B9" i="3"/>
  <c r="A3" i="2"/>
  <c r="A20" i="2"/>
  <c r="B17" i="3"/>
  <c r="B29" i="4"/>
  <c r="A17" i="6" s="1"/>
  <c r="B25" i="3"/>
  <c r="C20" i="3"/>
  <c r="A75" i="2"/>
  <c r="C25" i="3"/>
  <c r="N4" i="5"/>
  <c r="A43" i="2"/>
  <c r="C3" i="3"/>
  <c r="C19" i="3"/>
  <c r="B31" i="4"/>
  <c r="A18" i="6" s="1"/>
  <c r="P4" i="5"/>
  <c r="A45" i="2"/>
  <c r="C4" i="3"/>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3" i="4" s="1"/>
  <c r="B83" i="4"/>
  <c r="A59" i="6" s="1"/>
  <c r="A17" i="2"/>
  <c r="A34" i="2"/>
  <c r="A52" i="2"/>
  <c r="A70" i="2"/>
  <c r="C7" i="3"/>
  <c r="C15" i="3"/>
  <c r="C23" i="3"/>
  <c r="C31" i="3"/>
  <c r="B15" i="4"/>
  <c r="A7" i="6" s="1"/>
  <c r="B28" i="4"/>
  <c r="B34" i="4" s="1"/>
  <c r="A21"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B89" i="4"/>
  <c r="A63" i="6" s="1"/>
  <c r="K4" i="5"/>
  <c r="A15" i="2"/>
  <c r="A32" i="2"/>
  <c r="A50" i="2"/>
  <c r="A66" i="2"/>
  <c r="C6" i="3"/>
  <c r="C14" i="3"/>
  <c r="C22" i="3"/>
  <c r="C30" i="3"/>
  <c r="B27" i="4"/>
  <c r="A15" i="6" s="1"/>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B49" i="4"/>
  <c r="A33" i="6" s="1"/>
  <c r="B85" i="4"/>
  <c r="A60" i="6" s="1"/>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R2044" i="5"/>
  <c r="R1967" i="5"/>
  <c r="F290" i="5"/>
  <c r="H987" i="5"/>
  <c r="X1967" i="5"/>
  <c r="H1959" i="5"/>
  <c r="R987" i="5"/>
  <c r="R2069" i="5"/>
  <c r="I1959" i="5"/>
  <c r="X1272" i="5"/>
  <c r="H2069" i="5"/>
  <c r="J1959" i="5"/>
  <c r="R1959" i="5"/>
  <c r="I678" i="5"/>
  <c r="H678" i="5"/>
  <c r="J987" i="5"/>
  <c r="S606" i="5"/>
  <c r="S610" i="5"/>
  <c r="X322" i="5"/>
  <c r="X347" i="5"/>
  <c r="X186" i="5"/>
  <c r="X456" i="5"/>
  <c r="S598" i="5"/>
  <c r="X221" i="5"/>
  <c r="X504" i="5"/>
  <c r="X503" i="5"/>
  <c r="X121" i="5"/>
  <c r="X323" i="5"/>
  <c r="X360" i="5"/>
  <c r="X498" i="5"/>
  <c r="X558" i="5"/>
  <c r="X535" i="5"/>
  <c r="X149" i="5"/>
  <c r="X546" i="5"/>
  <c r="S532" i="5"/>
  <c r="X336" i="5"/>
  <c r="S356" i="5"/>
  <c r="X318" i="5"/>
  <c r="X233" i="5"/>
  <c r="X329" i="5"/>
  <c r="X98" i="5"/>
  <c r="X198" i="5"/>
  <c r="X234" i="5"/>
  <c r="X174" i="5"/>
  <c r="X353" i="5"/>
  <c r="S343" i="5"/>
  <c r="X331" i="5"/>
  <c r="X246" i="5"/>
  <c r="X114" i="5"/>
  <c r="X78" i="5"/>
  <c r="X335" i="5"/>
  <c r="X282" i="5"/>
  <c r="X162" i="5"/>
  <c r="X325" i="5"/>
  <c r="X138" i="5"/>
  <c r="X126" i="5"/>
  <c r="S315" i="5"/>
  <c r="X96" i="5"/>
  <c r="X48" i="5"/>
  <c r="X311" i="5"/>
  <c r="X54" i="5"/>
  <c r="X317" i="5"/>
  <c r="X66" i="5"/>
  <c r="S357" i="5"/>
  <c r="X90" i="5"/>
  <c r="X383" i="5"/>
  <c r="S383" i="5"/>
  <c r="B32" i="6"/>
  <c r="G32" i="6" s="1"/>
  <c r="J1919" i="5"/>
  <c r="X128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I1381" i="5"/>
  <c r="J463" i="5"/>
  <c r="I1947" i="5"/>
  <c r="R1665" i="5"/>
  <c r="X1158" i="5"/>
  <c r="H463" i="5"/>
  <c r="X23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X2016" i="5"/>
  <c r="J2016" i="5"/>
  <c r="J1724" i="5"/>
  <c r="H1434" i="5"/>
  <c r="I1308" i="5"/>
  <c r="F1272" i="5"/>
  <c r="J602" i="5"/>
  <c r="J2077" i="5"/>
  <c r="I2077" i="5"/>
  <c r="J1673" i="5"/>
  <c r="X1716"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X1313"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X2310" i="5"/>
  <c r="F2092" i="5"/>
  <c r="R1859" i="5"/>
  <c r="X1253" i="5"/>
  <c r="H415" i="5"/>
  <c r="H395" i="5"/>
  <c r="F1859" i="5"/>
  <c r="X1859" i="5"/>
  <c r="X1668" i="5"/>
  <c r="R1086" i="5"/>
  <c r="I836" i="5"/>
  <c r="H596" i="5"/>
  <c r="R415" i="5"/>
  <c r="J447" i="5"/>
  <c r="J395" i="5"/>
  <c r="F2480" i="5"/>
  <c r="J2164" i="5"/>
  <c r="R1653" i="5"/>
  <c r="J1653" i="5"/>
  <c r="F1508" i="5"/>
  <c r="F1222" i="5"/>
  <c r="H1297" i="5"/>
  <c r="F836" i="5"/>
  <c r="R836" i="5"/>
  <c r="R395" i="5"/>
  <c r="I496" i="5"/>
  <c r="F1233" i="5"/>
  <c r="J1725" i="5"/>
  <c r="H1716" i="5"/>
  <c r="F1403" i="5"/>
  <c r="I1095" i="5"/>
  <c r="X971" i="5"/>
  <c r="X221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X942" i="5"/>
  <c r="X767" i="5"/>
  <c r="H391" i="5"/>
  <c r="J720" i="5"/>
  <c r="J2454" i="5"/>
  <c r="F2215" i="5"/>
  <c r="X2184" i="5"/>
  <c r="R2164" i="5"/>
  <c r="I2043" i="5"/>
  <c r="R1657" i="5"/>
  <c r="R1652" i="5"/>
  <c r="H1708" i="5"/>
  <c r="X1644"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197" i="5"/>
  <c r="I2116" i="5"/>
  <c r="R1774" i="5"/>
  <c r="R1140" i="5"/>
  <c r="H869" i="5"/>
  <c r="X852" i="5"/>
  <c r="R754" i="5"/>
  <c r="J439" i="5"/>
  <c r="J411" i="5"/>
  <c r="J293" i="5"/>
  <c r="H277" i="5"/>
  <c r="X1140" i="5"/>
  <c r="J2116" i="5"/>
  <c r="I1855" i="5"/>
  <c r="X1842" i="5"/>
  <c r="H1774" i="5"/>
  <c r="H1811" i="5"/>
  <c r="R979" i="5"/>
  <c r="F852" i="5"/>
  <c r="F817" i="5"/>
  <c r="I580" i="5"/>
  <c r="H293" i="5"/>
  <c r="R2116" i="5"/>
  <c r="H1855" i="5"/>
  <c r="I1811" i="5"/>
  <c r="F1774"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0" i="6"/>
  <c r="G30" i="6"/>
  <c r="B41" i="6"/>
  <c r="G41" i="6" s="1"/>
  <c r="B31" i="6"/>
  <c r="G31" i="6" s="1"/>
  <c r="J306" i="5"/>
  <c r="J2417" i="5"/>
  <c r="J2160" i="5"/>
  <c r="F1876" i="5"/>
  <c r="R1770" i="5"/>
  <c r="R1700" i="5"/>
  <c r="X1577" i="5"/>
  <c r="I1696" i="5"/>
  <c r="I1672" i="5"/>
  <c r="F1126" i="5"/>
  <c r="F875" i="5"/>
  <c r="R888" i="5"/>
  <c r="F783" i="5"/>
  <c r="R757" i="5"/>
  <c r="I588" i="5"/>
  <c r="R431" i="5"/>
  <c r="J435" i="5"/>
  <c r="F102" i="5"/>
  <c r="H2012" i="5"/>
  <c r="F640" i="5"/>
  <c r="J207" i="5"/>
  <c r="F2197" i="5"/>
  <c r="R2417" i="5"/>
  <c r="H2409" i="5"/>
  <c r="H2011" i="5"/>
  <c r="J1876" i="5"/>
  <c r="X1770" i="5"/>
  <c r="J1669" i="5"/>
  <c r="J1696" i="5"/>
  <c r="F1700" i="5"/>
  <c r="F1712" i="5"/>
  <c r="J1672" i="5"/>
  <c r="R1003"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X757" i="5"/>
  <c r="R334" i="5"/>
  <c r="F306" i="5"/>
  <c r="I1801" i="5"/>
  <c r="J1664" i="5"/>
  <c r="I1712" i="5"/>
  <c r="X1494" i="5"/>
  <c r="J1352" i="5"/>
  <c r="I1292" i="5"/>
  <c r="R875" i="5"/>
  <c r="R738" i="5"/>
  <c r="X749" i="5"/>
  <c r="I717" i="5"/>
  <c r="R718" i="5"/>
  <c r="F757" i="5"/>
  <c r="I306" i="5"/>
  <c r="H189" i="5"/>
  <c r="F189" i="5"/>
  <c r="R207" i="5"/>
  <c r="F281" i="5"/>
  <c r="F1190" i="5"/>
  <c r="I983" i="5"/>
  <c r="J1292" i="5"/>
  <c r="X974" i="5"/>
  <c r="F749" i="5"/>
  <c r="J717" i="5"/>
  <c r="H640" i="5"/>
  <c r="H588" i="5"/>
  <c r="R435" i="5"/>
  <c r="H431" i="5"/>
  <c r="I281" i="5"/>
  <c r="I189" i="5"/>
  <c r="F2061" i="5"/>
  <c r="H556" i="5"/>
  <c r="H2197" i="5"/>
  <c r="F2405" i="5"/>
  <c r="F2386" i="5"/>
  <c r="R2289" i="5"/>
  <c r="X2154" i="5"/>
  <c r="R2160" i="5"/>
  <c r="I2100" i="5"/>
  <c r="R2035" i="5"/>
  <c r="I1867" i="5"/>
  <c r="I1145" i="5"/>
  <c r="J1074" i="5"/>
  <c r="R794" i="5"/>
  <c r="I634" i="5"/>
  <c r="H670" i="5"/>
  <c r="F1940" i="5"/>
  <c r="F2289" i="5"/>
  <c r="F2154" i="5"/>
  <c r="J2100" i="5"/>
  <c r="J1940" i="5"/>
  <c r="X2035" i="5"/>
  <c r="J1867" i="5"/>
  <c r="I1761" i="5"/>
  <c r="F1193" i="5"/>
  <c r="R1115" i="5"/>
  <c r="I1035" i="5"/>
  <c r="F1304" i="5"/>
  <c r="X1145"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I1786" i="5"/>
  <c r="J1471" i="5"/>
  <c r="I1131" i="5"/>
  <c r="I1115" i="5"/>
  <c r="I1304" i="5"/>
  <c r="R1145"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R640" i="5"/>
  <c r="J1067" i="5"/>
  <c r="H1067" i="5"/>
  <c r="X672"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X1007"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X774" i="5"/>
  <c r="J774" i="5"/>
  <c r="I710" i="5"/>
  <c r="F710" i="5"/>
  <c r="J576" i="5"/>
  <c r="F576" i="5"/>
  <c r="R576" i="5"/>
  <c r="I423" i="5"/>
  <c r="F423" i="5"/>
  <c r="F379" i="5"/>
  <c r="I379" i="5"/>
  <c r="R297" i="5"/>
  <c r="F297" i="5"/>
  <c r="J290" i="5"/>
  <c r="H2417" i="5"/>
  <c r="F2417" i="5"/>
  <c r="I2173" i="5"/>
  <c r="F2173" i="5"/>
  <c r="I2284" i="5"/>
  <c r="R2284" i="5"/>
  <c r="H2284" i="5"/>
  <c r="F2284" i="5"/>
  <c r="F2180" i="5"/>
  <c r="X2237"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F1015" i="5"/>
  <c r="J1015" i="5"/>
  <c r="H1015" i="5"/>
  <c r="J883" i="5"/>
  <c r="H750" i="5"/>
  <c r="I750" i="5"/>
  <c r="X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F2318" i="5"/>
  <c r="I2318" i="5"/>
  <c r="H2318" i="5"/>
  <c r="X2077"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I1725" i="5"/>
  <c r="H1725" i="5"/>
  <c r="F1725" i="5"/>
  <c r="I1430" i="5"/>
  <c r="H1430" i="5"/>
  <c r="F1430" i="5"/>
  <c r="R1430" i="5"/>
  <c r="I1693" i="5"/>
  <c r="H1693" i="5"/>
  <c r="F1693" i="5"/>
  <c r="J1329" i="5"/>
  <c r="I1329" i="5"/>
  <c r="F1329" i="5"/>
  <c r="F1095" i="5"/>
  <c r="J1095" i="5"/>
  <c r="H1095" i="5"/>
  <c r="H1110" i="5"/>
  <c r="X1110" i="5"/>
  <c r="H1039" i="5"/>
  <c r="F1039" i="5"/>
  <c r="J1039" i="5"/>
  <c r="H762" i="5"/>
  <c r="F762" i="5"/>
  <c r="X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X1133" i="5"/>
  <c r="F1133" i="5"/>
  <c r="H1133" i="5"/>
  <c r="R1181" i="5"/>
  <c r="J1181" i="5"/>
  <c r="F1181" i="5"/>
  <c r="H1181" i="5"/>
  <c r="X1181" i="5"/>
  <c r="I1181" i="5"/>
  <c r="J1131" i="5"/>
  <c r="H1131" i="5"/>
  <c r="F1131" i="5"/>
  <c r="I718" i="5"/>
  <c r="J718" i="5"/>
  <c r="F718" i="5"/>
  <c r="X983" i="5"/>
  <c r="J983" i="5"/>
  <c r="H983" i="5"/>
  <c r="F983" i="5"/>
  <c r="H766" i="5"/>
  <c r="J766" i="5"/>
  <c r="I766" i="5"/>
  <c r="F766" i="5"/>
  <c r="H496" i="5"/>
  <c r="F496" i="5"/>
  <c r="R496" i="5"/>
  <c r="J496" i="5"/>
  <c r="H303" i="5"/>
  <c r="I431" i="5"/>
  <c r="F431" i="5"/>
  <c r="I427" i="5"/>
  <c r="F427" i="5"/>
  <c r="X18" i="5"/>
  <c r="B52" i="6"/>
  <c r="G52" i="6" s="1"/>
  <c r="B37" i="6"/>
  <c r="G37" i="6"/>
  <c r="B42" i="6"/>
  <c r="G42" i="6"/>
  <c r="B40" i="6"/>
  <c r="G40" i="6"/>
  <c r="B50" i="6"/>
  <c r="G50" i="6" s="1"/>
  <c r="H50" i="6" s="1"/>
  <c r="D50" i="6" s="1"/>
  <c r="B25" i="6"/>
  <c r="G25" i="6"/>
  <c r="H25" i="6" s="1"/>
  <c r="B35" i="6"/>
  <c r="G35" i="6"/>
  <c r="X6" i="5"/>
  <c r="B39" i="6"/>
  <c r="G39" i="6"/>
  <c r="F24" i="6"/>
  <c r="F39" i="6" s="1"/>
  <c r="H39" i="6" s="1"/>
  <c r="D39" i="6" s="1"/>
  <c r="B44" i="6"/>
  <c r="G44" i="6"/>
  <c r="B49" i="6"/>
  <c r="G49" i="6" s="1"/>
  <c r="B34" i="6"/>
  <c r="G34" i="6" s="1"/>
  <c r="B29" i="6"/>
  <c r="G29" i="6" s="1"/>
  <c r="B24" i="6"/>
  <c r="G24" i="6"/>
  <c r="G19" i="6"/>
  <c r="H19" i="6"/>
  <c r="D19" i="6" s="1"/>
  <c r="F2426" i="5"/>
  <c r="R2426" i="5"/>
  <c r="J2426" i="5"/>
  <c r="I2426" i="5"/>
  <c r="H2426" i="5"/>
  <c r="F2446" i="5"/>
  <c r="H2446" i="5"/>
  <c r="J2446" i="5"/>
  <c r="I2446" i="5"/>
  <c r="R2446" i="5"/>
  <c r="G22" i="6"/>
  <c r="H22" i="6" s="1"/>
  <c r="D22" i="6" s="1"/>
  <c r="B47" i="6"/>
  <c r="G47" i="6" s="1"/>
  <c r="J2504" i="5"/>
  <c r="I2504" i="5"/>
  <c r="H2504" i="5"/>
  <c r="R2504" i="5"/>
  <c r="F2504" i="5"/>
  <c r="F2434" i="5"/>
  <c r="R2434" i="5"/>
  <c r="J2434" i="5"/>
  <c r="I2434" i="5"/>
  <c r="H2434" i="5"/>
  <c r="H2459" i="5"/>
  <c r="R2459" i="5"/>
  <c r="J2459" i="5"/>
  <c r="I2459" i="5"/>
  <c r="F2459" i="5"/>
  <c r="X2459" i="5"/>
  <c r="I2399" i="5"/>
  <c r="H2399" i="5"/>
  <c r="F2399" i="5"/>
  <c r="R2399" i="5"/>
  <c r="J2399" i="5"/>
  <c r="X2399" i="5"/>
  <c r="J2392" i="5"/>
  <c r="I2392" i="5"/>
  <c r="R2392" i="5"/>
  <c r="H2392" i="5"/>
  <c r="F2392" i="5"/>
  <c r="H2369" i="5"/>
  <c r="F2369" i="5"/>
  <c r="J2369" i="5"/>
  <c r="I2369" i="5"/>
  <c r="X2369" i="5"/>
  <c r="R2369" i="5"/>
  <c r="H2383" i="5"/>
  <c r="J2383" i="5"/>
  <c r="R2383" i="5"/>
  <c r="I2383" i="5"/>
  <c r="F2383" i="5"/>
  <c r="X2383" i="5"/>
  <c r="F2319" i="5"/>
  <c r="I2319" i="5"/>
  <c r="J2319" i="5"/>
  <c r="H2319" i="5"/>
  <c r="R2319" i="5"/>
  <c r="R2279" i="5"/>
  <c r="F2279" i="5"/>
  <c r="X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I2063" i="5"/>
  <c r="H2063" i="5"/>
  <c r="F2063" i="5"/>
  <c r="X2063" i="5"/>
  <c r="R2063" i="5"/>
  <c r="J2063" i="5"/>
  <c r="J2115" i="5"/>
  <c r="I2115" i="5"/>
  <c r="H2115" i="5"/>
  <c r="F2115" i="5"/>
  <c r="R2115" i="5"/>
  <c r="I2171" i="5"/>
  <c r="H2171" i="5"/>
  <c r="F2171" i="5"/>
  <c r="R2171" i="5"/>
  <c r="J2171" i="5"/>
  <c r="X2171" i="5"/>
  <c r="I1926" i="5"/>
  <c r="H1926" i="5"/>
  <c r="F1926" i="5"/>
  <c r="R1926" i="5"/>
  <c r="J1926" i="5"/>
  <c r="X1926" i="5"/>
  <c r="R2038" i="5"/>
  <c r="J2038" i="5"/>
  <c r="I2038" i="5"/>
  <c r="H2038" i="5"/>
  <c r="F2038" i="5"/>
  <c r="R1974" i="5"/>
  <c r="J1974" i="5"/>
  <c r="I1974" i="5"/>
  <c r="H1974" i="5"/>
  <c r="F1974" i="5"/>
  <c r="X1974" i="5"/>
  <c r="F1852" i="5"/>
  <c r="J1852" i="5"/>
  <c r="R1852" i="5"/>
  <c r="I1852" i="5"/>
  <c r="H1852" i="5"/>
  <c r="R2018" i="5"/>
  <c r="J2018" i="5"/>
  <c r="I2018" i="5"/>
  <c r="H2018" i="5"/>
  <c r="F2018" i="5"/>
  <c r="R1998" i="5"/>
  <c r="J1998" i="5"/>
  <c r="I1998" i="5"/>
  <c r="H1998" i="5"/>
  <c r="F1998" i="5"/>
  <c r="X1998" i="5"/>
  <c r="I1845" i="5"/>
  <c r="H1845" i="5"/>
  <c r="F1845" i="5"/>
  <c r="R1845" i="5"/>
  <c r="J1845" i="5"/>
  <c r="R1978" i="5"/>
  <c r="J1978" i="5"/>
  <c r="I1978" i="5"/>
  <c r="H1978" i="5"/>
  <c r="F1978" i="5"/>
  <c r="R2046" i="5"/>
  <c r="J2046" i="5"/>
  <c r="I2046" i="5"/>
  <c r="H2046" i="5"/>
  <c r="F2046" i="5"/>
  <c r="X2046" i="5"/>
  <c r="H1783" i="5"/>
  <c r="F1783" i="5"/>
  <c r="X1783" i="5"/>
  <c r="R1783" i="5"/>
  <c r="J1783" i="5"/>
  <c r="I1783" i="5"/>
  <c r="R1826" i="5"/>
  <c r="I1826" i="5"/>
  <c r="H1826" i="5"/>
  <c r="F1826" i="5"/>
  <c r="J1826" i="5"/>
  <c r="I1833" i="5"/>
  <c r="R1833" i="5"/>
  <c r="J1833" i="5"/>
  <c r="H1833" i="5"/>
  <c r="F1833" i="5"/>
  <c r="I1914" i="5"/>
  <c r="H1914" i="5"/>
  <c r="F1914" i="5"/>
  <c r="R1914" i="5"/>
  <c r="J1914" i="5"/>
  <c r="X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I1615" i="5"/>
  <c r="H1615" i="5"/>
  <c r="F1615" i="5"/>
  <c r="R1615" i="5"/>
  <c r="J1615" i="5"/>
  <c r="I1583" i="5"/>
  <c r="H1583" i="5"/>
  <c r="F1583" i="5"/>
  <c r="R1583" i="5"/>
  <c r="J1583" i="5"/>
  <c r="X1583" i="5"/>
  <c r="R1346" i="5"/>
  <c r="I1346" i="5"/>
  <c r="H1346" i="5"/>
  <c r="J1346" i="5"/>
  <c r="F1346" i="5"/>
  <c r="H1476" i="5"/>
  <c r="F1476" i="5"/>
  <c r="X1476" i="5"/>
  <c r="J1476" i="5"/>
  <c r="I1476" i="5"/>
  <c r="R1476" i="5"/>
  <c r="F1394" i="5"/>
  <c r="R1394" i="5"/>
  <c r="I1394" i="5"/>
  <c r="H1394" i="5"/>
  <c r="J1394" i="5"/>
  <c r="R1604" i="5"/>
  <c r="J1604" i="5"/>
  <c r="I1604" i="5"/>
  <c r="H1604" i="5"/>
  <c r="F1604" i="5"/>
  <c r="R1687" i="5"/>
  <c r="J1687" i="5"/>
  <c r="I1687" i="5"/>
  <c r="H1687" i="5"/>
  <c r="F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R1517" i="5"/>
  <c r="J1517" i="5"/>
  <c r="H1517" i="5"/>
  <c r="I1517" i="5"/>
  <c r="F1517" i="5"/>
  <c r="X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X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X1056" i="5"/>
  <c r="R1056" i="5"/>
  <c r="I1056" i="5"/>
  <c r="J1056" i="5"/>
  <c r="H992" i="5"/>
  <c r="F992" i="5"/>
  <c r="R992" i="5"/>
  <c r="J992" i="5"/>
  <c r="I992" i="5"/>
  <c r="F1238" i="5"/>
  <c r="R1238" i="5"/>
  <c r="J1238" i="5"/>
  <c r="H1238" i="5"/>
  <c r="I1238" i="5"/>
  <c r="H988" i="5"/>
  <c r="F988" i="5"/>
  <c r="R988" i="5"/>
  <c r="J988" i="5"/>
  <c r="I988" i="5"/>
  <c r="H1116" i="5"/>
  <c r="F1116" i="5"/>
  <c r="X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X863" i="5"/>
  <c r="R863" i="5"/>
  <c r="I863" i="5"/>
  <c r="H863" i="5"/>
  <c r="F863" i="5"/>
  <c r="J863" i="5"/>
  <c r="J1049" i="5"/>
  <c r="I1049" i="5"/>
  <c r="H1049" i="5"/>
  <c r="X1049" i="5"/>
  <c r="R1049" i="5"/>
  <c r="F1049" i="5"/>
  <c r="I669" i="5"/>
  <c r="H669" i="5"/>
  <c r="F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26" i="6"/>
  <c r="G26" i="6" s="1"/>
  <c r="G21" i="6"/>
  <c r="H21" i="6"/>
  <c r="B36" i="6"/>
  <c r="G36" i="6"/>
  <c r="G20" i="6"/>
  <c r="B45" i="6"/>
  <c r="G45" i="6"/>
  <c r="H2439" i="5"/>
  <c r="F2439" i="5"/>
  <c r="R2439" i="5"/>
  <c r="J2439" i="5"/>
  <c r="I2439" i="5"/>
  <c r="F2414" i="5"/>
  <c r="R2414" i="5"/>
  <c r="J2414" i="5"/>
  <c r="I2414" i="5"/>
  <c r="H2414" i="5"/>
  <c r="J2448" i="5"/>
  <c r="F2448" i="5"/>
  <c r="X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X2172" i="5"/>
  <c r="H2114" i="5"/>
  <c r="F2114" i="5"/>
  <c r="J2114" i="5"/>
  <c r="I2114" i="5"/>
  <c r="R2114" i="5"/>
  <c r="F2098" i="5"/>
  <c r="I2098" i="5"/>
  <c r="H2098" i="5"/>
  <c r="R2098" i="5"/>
  <c r="J2098" i="5"/>
  <c r="I2151" i="5"/>
  <c r="H2151" i="5"/>
  <c r="F2151" i="5"/>
  <c r="R2151" i="5"/>
  <c r="J2151" i="5"/>
  <c r="H2238" i="5"/>
  <c r="F2238" i="5"/>
  <c r="X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X2070" i="5"/>
  <c r="F2062" i="5"/>
  <c r="R2062" i="5"/>
  <c r="J2062" i="5"/>
  <c r="I2062" i="5"/>
  <c r="H2062" i="5"/>
  <c r="F2054" i="5"/>
  <c r="R2054" i="5"/>
  <c r="J2054" i="5"/>
  <c r="I2054" i="5"/>
  <c r="H2054" i="5"/>
  <c r="R2026" i="5"/>
  <c r="J2026" i="5"/>
  <c r="I2026" i="5"/>
  <c r="H2026" i="5"/>
  <c r="F2026" i="5"/>
  <c r="F1872" i="5"/>
  <c r="X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X2034" i="5"/>
  <c r="R1819" i="5"/>
  <c r="F1819" i="5"/>
  <c r="J1819" i="5"/>
  <c r="I1819" i="5"/>
  <c r="H1819" i="5"/>
  <c r="H1803" i="5"/>
  <c r="F1803" i="5"/>
  <c r="R1803" i="5"/>
  <c r="J1803" i="5"/>
  <c r="I1803" i="5"/>
  <c r="H1771" i="5"/>
  <c r="F1771" i="5"/>
  <c r="R1771" i="5"/>
  <c r="J1771" i="5"/>
  <c r="I1771" i="5"/>
  <c r="F2082" i="5"/>
  <c r="X2082" i="5"/>
  <c r="R2082" i="5"/>
  <c r="J2082" i="5"/>
  <c r="I2082" i="5"/>
  <c r="H2082"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R1706" i="5"/>
  <c r="J1706" i="5"/>
  <c r="I1690" i="5"/>
  <c r="H1690" i="5"/>
  <c r="F1690" i="5"/>
  <c r="R1690" i="5"/>
  <c r="J1690" i="5"/>
  <c r="I1674" i="5"/>
  <c r="H1674" i="5"/>
  <c r="F1674" i="5"/>
  <c r="X1674" i="5"/>
  <c r="R1674" i="5"/>
  <c r="J1674" i="5"/>
  <c r="I1658" i="5"/>
  <c r="H1658" i="5"/>
  <c r="F1658" i="5"/>
  <c r="X1658" i="5"/>
  <c r="R1658" i="5"/>
  <c r="J1658" i="5"/>
  <c r="I1642" i="5"/>
  <c r="H1642" i="5"/>
  <c r="F1642" i="5"/>
  <c r="R1642" i="5"/>
  <c r="J1642" i="5"/>
  <c r="H1626" i="5"/>
  <c r="F1626" i="5"/>
  <c r="X1626" i="5"/>
  <c r="R1626" i="5"/>
  <c r="J1626" i="5"/>
  <c r="I1626" i="5"/>
  <c r="F1610" i="5"/>
  <c r="R1610" i="5"/>
  <c r="J1610" i="5"/>
  <c r="I1610" i="5"/>
  <c r="H1610" i="5"/>
  <c r="F1594" i="5"/>
  <c r="R1594" i="5"/>
  <c r="J1594" i="5"/>
  <c r="I1594" i="5"/>
  <c r="H1594" i="5"/>
  <c r="F1578" i="5"/>
  <c r="X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X1699" i="5"/>
  <c r="R1663" i="5"/>
  <c r="J1663" i="5"/>
  <c r="I1663" i="5"/>
  <c r="H1663" i="5"/>
  <c r="F1663" i="5"/>
  <c r="R1691" i="5"/>
  <c r="J1691" i="5"/>
  <c r="I1691" i="5"/>
  <c r="H1691" i="5"/>
  <c r="F1691" i="5"/>
  <c r="X1691" i="5"/>
  <c r="R1548" i="5"/>
  <c r="J1548" i="5"/>
  <c r="H1548" i="5"/>
  <c r="I1548" i="5"/>
  <c r="F1548" i="5"/>
  <c r="X1548" i="5"/>
  <c r="I1611" i="5"/>
  <c r="H1611" i="5"/>
  <c r="F1611" i="5"/>
  <c r="R1611" i="5"/>
  <c r="J1611" i="5"/>
  <c r="I1579" i="5"/>
  <c r="H1579" i="5"/>
  <c r="F1579" i="5"/>
  <c r="R1579" i="5"/>
  <c r="J1579" i="5"/>
  <c r="R1338" i="5"/>
  <c r="H1338" i="5"/>
  <c r="F1338" i="5"/>
  <c r="X1338" i="5"/>
  <c r="J1338" i="5"/>
  <c r="I1338" i="5"/>
  <c r="R1572" i="5"/>
  <c r="J1572" i="5"/>
  <c r="I1572" i="5"/>
  <c r="H1572" i="5"/>
  <c r="F1572" i="5"/>
  <c r="X1572" i="5"/>
  <c r="R1360" i="5"/>
  <c r="J1360" i="5"/>
  <c r="H1360" i="5"/>
  <c r="F1360" i="5"/>
  <c r="I1360" i="5"/>
  <c r="F1399" i="5"/>
  <c r="R1399" i="5"/>
  <c r="J1399" i="5"/>
  <c r="I1399" i="5"/>
  <c r="H1399" i="5"/>
  <c r="I1528" i="5"/>
  <c r="H1528" i="5"/>
  <c r="F1528" i="5"/>
  <c r="R1528" i="5"/>
  <c r="J1528" i="5"/>
  <c r="X1134" i="5"/>
  <c r="H1134" i="5"/>
  <c r="F1134" i="5"/>
  <c r="R1134" i="5"/>
  <c r="I1134" i="5"/>
  <c r="J1134" i="5"/>
  <c r="J1627" i="5"/>
  <c r="I1627" i="5"/>
  <c r="H1627" i="5"/>
  <c r="F1627" i="5"/>
  <c r="R1627" i="5"/>
  <c r="R1560" i="5"/>
  <c r="J1560" i="5"/>
  <c r="I1560" i="5"/>
  <c r="H1560" i="5"/>
  <c r="F1560" i="5"/>
  <c r="X1560" i="5"/>
  <c r="H1207" i="5"/>
  <c r="R1207" i="5"/>
  <c r="J1207" i="5"/>
  <c r="I1207" i="5"/>
  <c r="F1207" i="5"/>
  <c r="H1108" i="5"/>
  <c r="F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I1291" i="5"/>
  <c r="H1291" i="5"/>
  <c r="R1291" i="5"/>
  <c r="J1291" i="5"/>
  <c r="F1291" i="5"/>
  <c r="I1259" i="5"/>
  <c r="H1259" i="5"/>
  <c r="R1259" i="5"/>
  <c r="J1259" i="5"/>
  <c r="F1259" i="5"/>
  <c r="X1259" i="5"/>
  <c r="F1350" i="5"/>
  <c r="R1350" i="5"/>
  <c r="J1350" i="5"/>
  <c r="I1350" i="5"/>
  <c r="H1350" i="5"/>
  <c r="X1350" i="5"/>
  <c r="F1330" i="5"/>
  <c r="R1330" i="5"/>
  <c r="J1330" i="5"/>
  <c r="I1330" i="5"/>
  <c r="H1330" i="5"/>
  <c r="F1322" i="5"/>
  <c r="R1322" i="5"/>
  <c r="J1322" i="5"/>
  <c r="I1322" i="5"/>
  <c r="H1322" i="5"/>
  <c r="F1314" i="5"/>
  <c r="X1314" i="5"/>
  <c r="R1314" i="5"/>
  <c r="J1314" i="5"/>
  <c r="I1314" i="5"/>
  <c r="H1314" i="5"/>
  <c r="F1306" i="5"/>
  <c r="R1306" i="5"/>
  <c r="J1306" i="5"/>
  <c r="I1306" i="5"/>
  <c r="H1306" i="5"/>
  <c r="F1298" i="5"/>
  <c r="R1298" i="5"/>
  <c r="J1298" i="5"/>
  <c r="I1298" i="5"/>
  <c r="H1298" i="5"/>
  <c r="F1290" i="5"/>
  <c r="X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X911" i="5"/>
  <c r="R911" i="5"/>
  <c r="I911" i="5"/>
  <c r="H911" i="5"/>
  <c r="F911" i="5"/>
  <c r="J911" i="5"/>
  <c r="X900" i="5"/>
  <c r="R900" i="5"/>
  <c r="I900" i="5"/>
  <c r="F900" i="5"/>
  <c r="J900" i="5"/>
  <c r="H900" i="5"/>
  <c r="H1004" i="5"/>
  <c r="F1004" i="5"/>
  <c r="R1004" i="5"/>
  <c r="J1004" i="5"/>
  <c r="I1004" i="5"/>
  <c r="R895" i="5"/>
  <c r="I895" i="5"/>
  <c r="H895" i="5"/>
  <c r="F895" i="5"/>
  <c r="J895" i="5"/>
  <c r="J1033" i="5"/>
  <c r="I1033" i="5"/>
  <c r="H1033" i="5"/>
  <c r="X1033" i="5"/>
  <c r="R1033" i="5"/>
  <c r="F1033" i="5"/>
  <c r="J1081" i="5"/>
  <c r="I1081" i="5"/>
  <c r="H1081" i="5"/>
  <c r="R1081" i="5"/>
  <c r="F1081" i="5"/>
  <c r="X912" i="5"/>
  <c r="R912" i="5"/>
  <c r="J912" i="5"/>
  <c r="I912" i="5"/>
  <c r="F912" i="5"/>
  <c r="H912" i="5"/>
  <c r="R858" i="5"/>
  <c r="I858" i="5"/>
  <c r="H858" i="5"/>
  <c r="X858" i="5"/>
  <c r="J858" i="5"/>
  <c r="F858" i="5"/>
  <c r="J823" i="5"/>
  <c r="I823" i="5"/>
  <c r="X823" i="5"/>
  <c r="F823" i="5"/>
  <c r="R823" i="5"/>
  <c r="H823"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X2327" i="5"/>
  <c r="I2327" i="5"/>
  <c r="R2327" i="5"/>
  <c r="J2327" i="5"/>
  <c r="I2292" i="5"/>
  <c r="J2292" i="5"/>
  <c r="H2292" i="5"/>
  <c r="F2292" i="5"/>
  <c r="X2292" i="5"/>
  <c r="R2292"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I1837" i="5"/>
  <c r="F1837" i="5"/>
  <c r="X1837" i="5"/>
  <c r="R1837" i="5"/>
  <c r="J1837" i="5"/>
  <c r="H1837" i="5"/>
  <c r="R1970" i="5"/>
  <c r="J1970" i="5"/>
  <c r="I1970" i="5"/>
  <c r="H1970" i="5"/>
  <c r="F1970" i="5"/>
  <c r="J1888" i="5"/>
  <c r="R1888" i="5"/>
  <c r="I1888" i="5"/>
  <c r="H1888" i="5"/>
  <c r="F1888" i="5"/>
  <c r="J1796" i="5"/>
  <c r="I1796" i="5"/>
  <c r="H1796" i="5"/>
  <c r="F1796" i="5"/>
  <c r="R1796" i="5"/>
  <c r="J1788" i="5"/>
  <c r="I1788" i="5"/>
  <c r="H1788" i="5"/>
  <c r="F1788" i="5"/>
  <c r="X1788" i="5"/>
  <c r="R1788" i="5"/>
  <c r="J1780" i="5"/>
  <c r="I1780" i="5"/>
  <c r="H1780" i="5"/>
  <c r="F1780" i="5"/>
  <c r="R1780" i="5"/>
  <c r="I1726" i="5"/>
  <c r="H1726" i="5"/>
  <c r="F1726" i="5"/>
  <c r="J1726" i="5"/>
  <c r="R1726" i="5"/>
  <c r="I1694" i="5"/>
  <c r="H1694" i="5"/>
  <c r="F1694" i="5"/>
  <c r="J1694" i="5"/>
  <c r="R1694" i="5"/>
  <c r="I1646" i="5"/>
  <c r="H1646" i="5"/>
  <c r="F1646" i="5"/>
  <c r="R1646" i="5"/>
  <c r="J1646" i="5"/>
  <c r="F1614" i="5"/>
  <c r="X1614" i="5"/>
  <c r="R1614" i="5"/>
  <c r="J1614" i="5"/>
  <c r="I1614" i="5"/>
  <c r="H1614" i="5"/>
  <c r="F1582" i="5"/>
  <c r="R1582" i="5"/>
  <c r="J1582" i="5"/>
  <c r="I1582" i="5"/>
  <c r="H1582" i="5"/>
  <c r="R1659" i="5"/>
  <c r="J1659" i="5"/>
  <c r="I1659" i="5"/>
  <c r="H1659" i="5"/>
  <c r="F1659" i="5"/>
  <c r="R1679" i="5"/>
  <c r="J1679" i="5"/>
  <c r="I1679" i="5"/>
  <c r="H1679" i="5"/>
  <c r="F1679" i="5"/>
  <c r="X1679" i="5"/>
  <c r="I1571" i="5"/>
  <c r="H1571" i="5"/>
  <c r="F1571" i="5"/>
  <c r="R1571" i="5"/>
  <c r="J1571" i="5"/>
  <c r="X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X1596" i="5"/>
  <c r="F1174" i="5"/>
  <c r="R1174" i="5"/>
  <c r="J1174" i="5"/>
  <c r="H1174" i="5"/>
  <c r="I1174" i="5"/>
  <c r="H1092" i="5"/>
  <c r="F1092" i="5"/>
  <c r="X1092" i="5"/>
  <c r="R1092" i="5"/>
  <c r="I1092" i="5"/>
  <c r="J1092" i="5"/>
  <c r="H1028" i="5"/>
  <c r="F1028" i="5"/>
  <c r="R1028" i="5"/>
  <c r="J1028" i="5"/>
  <c r="I1028" i="5"/>
  <c r="F1407" i="5"/>
  <c r="R1407" i="5"/>
  <c r="J1407" i="5"/>
  <c r="I1407" i="5"/>
  <c r="H1407" i="5"/>
  <c r="I1331" i="5"/>
  <c r="H1331" i="5"/>
  <c r="R1331" i="5"/>
  <c r="J1331" i="5"/>
  <c r="F1331" i="5"/>
  <c r="X1331" i="5"/>
  <c r="I1299" i="5"/>
  <c r="H1299" i="5"/>
  <c r="R1299" i="5"/>
  <c r="J1299" i="5"/>
  <c r="F1299" i="5"/>
  <c r="I1267" i="5"/>
  <c r="H1267" i="5"/>
  <c r="R1267" i="5"/>
  <c r="J1267" i="5"/>
  <c r="F1267" i="5"/>
  <c r="F1202" i="5"/>
  <c r="J1202" i="5"/>
  <c r="I1202" i="5"/>
  <c r="H1202" i="5"/>
  <c r="R1202" i="5"/>
  <c r="H1128" i="5"/>
  <c r="F1128" i="5"/>
  <c r="X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R985" i="5"/>
  <c r="F985" i="5"/>
  <c r="F837" i="5"/>
  <c r="R837" i="5"/>
  <c r="I837" i="5"/>
  <c r="J837" i="5"/>
  <c r="H837" i="5"/>
  <c r="I657" i="5"/>
  <c r="H657" i="5"/>
  <c r="F657" i="5"/>
  <c r="R657" i="5"/>
  <c r="J657" i="5"/>
  <c r="R675" i="5"/>
  <c r="J675" i="5"/>
  <c r="I675" i="5"/>
  <c r="H675" i="5"/>
  <c r="F675" i="5"/>
  <c r="X659"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R2407" i="5"/>
  <c r="I2431" i="5"/>
  <c r="H2431" i="5"/>
  <c r="F2431" i="5"/>
  <c r="X2431" i="5"/>
  <c r="J2431" i="5"/>
  <c r="R2431" i="5"/>
  <c r="H2347" i="5"/>
  <c r="F2347" i="5"/>
  <c r="R2347" i="5"/>
  <c r="J2347" i="5"/>
  <c r="I2347" i="5"/>
  <c r="I2111" i="5"/>
  <c r="H2111" i="5"/>
  <c r="F2111" i="5"/>
  <c r="R2111" i="5"/>
  <c r="J2111" i="5"/>
  <c r="X2111" i="5"/>
  <c r="X1738"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X1295" i="5"/>
  <c r="F964" i="5"/>
  <c r="R964" i="5"/>
  <c r="I964" i="5"/>
  <c r="H964" i="5"/>
  <c r="J964" i="5"/>
  <c r="F960" i="5"/>
  <c r="X960" i="5"/>
  <c r="R960" i="5"/>
  <c r="H960" i="5"/>
  <c r="J960" i="5"/>
  <c r="I960" i="5"/>
  <c r="R884" i="5"/>
  <c r="I884" i="5"/>
  <c r="F884" i="5"/>
  <c r="J884" i="5"/>
  <c r="H884" i="5"/>
  <c r="I677" i="5"/>
  <c r="H677" i="5"/>
  <c r="F677" i="5"/>
  <c r="X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45" i="6"/>
  <c r="H45" i="6" s="1"/>
  <c r="D45" i="6" s="1"/>
  <c r="F66" i="6"/>
  <c r="H66" i="6" s="1"/>
  <c r="F50" i="6"/>
  <c r="F30" i="6"/>
  <c r="F35" i="6"/>
  <c r="H35" i="6" s="1"/>
  <c r="D35" i="6" s="1"/>
  <c r="F40" i="6"/>
  <c r="H40" i="6" s="1"/>
  <c r="D40" i="6" s="1"/>
  <c r="F2410" i="5"/>
  <c r="R2410" i="5"/>
  <c r="J2410" i="5"/>
  <c r="I2410" i="5"/>
  <c r="H2410" i="5"/>
  <c r="J2491" i="5"/>
  <c r="I2491" i="5"/>
  <c r="H2491" i="5"/>
  <c r="F2491" i="5"/>
  <c r="X2491" i="5"/>
  <c r="R2491" i="5"/>
  <c r="I2403" i="5"/>
  <c r="H2403" i="5"/>
  <c r="F2403" i="5"/>
  <c r="R2403" i="5"/>
  <c r="J2403" i="5"/>
  <c r="H2387" i="5"/>
  <c r="I2387" i="5"/>
  <c r="F2387" i="5"/>
  <c r="R2387" i="5"/>
  <c r="J2387" i="5"/>
  <c r="X2387" i="5"/>
  <c r="R2404" i="5"/>
  <c r="J2404" i="5"/>
  <c r="I2404" i="5"/>
  <c r="H2404" i="5"/>
  <c r="F2404" i="5"/>
  <c r="F2398" i="5"/>
  <c r="R2398" i="5"/>
  <c r="J2398" i="5"/>
  <c r="I2398" i="5"/>
  <c r="H2398" i="5"/>
  <c r="J2370" i="5"/>
  <c r="H2370" i="5"/>
  <c r="F2370" i="5"/>
  <c r="X2370" i="5"/>
  <c r="R2370" i="5"/>
  <c r="I2370" i="5"/>
  <c r="F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F2344" i="5"/>
  <c r="R2344" i="5"/>
  <c r="I2276" i="5"/>
  <c r="H2276" i="5"/>
  <c r="R2276" i="5"/>
  <c r="J2276" i="5"/>
  <c r="F2276" i="5"/>
  <c r="H2262" i="5"/>
  <c r="F2262" i="5"/>
  <c r="X2262" i="5"/>
  <c r="R2262" i="5"/>
  <c r="J2262" i="5"/>
  <c r="I2262" i="5"/>
  <c r="I2131" i="5"/>
  <c r="H2131" i="5"/>
  <c r="F2131" i="5"/>
  <c r="R2131" i="5"/>
  <c r="J2131" i="5"/>
  <c r="H2119" i="5"/>
  <c r="R2119" i="5"/>
  <c r="J2119" i="5"/>
  <c r="I2119" i="5"/>
  <c r="F2119" i="5"/>
  <c r="R2136" i="5"/>
  <c r="J2136" i="5"/>
  <c r="I2136" i="5"/>
  <c r="H2136" i="5"/>
  <c r="X2136" i="5"/>
  <c r="F2136" i="5"/>
  <c r="F2050" i="5"/>
  <c r="R2050" i="5"/>
  <c r="J2050" i="5"/>
  <c r="I2050" i="5"/>
  <c r="H2050" i="5"/>
  <c r="H2219" i="5"/>
  <c r="X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F1868" i="5"/>
  <c r="R1868" i="5"/>
  <c r="J1868" i="5"/>
  <c r="I1868" i="5"/>
  <c r="H1868" i="5"/>
  <c r="R1986" i="5"/>
  <c r="J1986" i="5"/>
  <c r="I1986" i="5"/>
  <c r="H1986" i="5"/>
  <c r="F1986" i="5"/>
  <c r="X1986" i="5"/>
  <c r="R1954" i="5"/>
  <c r="I1954" i="5"/>
  <c r="H1954" i="5"/>
  <c r="F1954" i="5"/>
  <c r="J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R1755" i="5"/>
  <c r="J1755" i="5"/>
  <c r="I1755" i="5"/>
  <c r="R1739" i="5"/>
  <c r="J1739" i="5"/>
  <c r="I1739" i="5"/>
  <c r="H1739" i="5"/>
  <c r="F1739" i="5"/>
  <c r="X1739" i="5"/>
  <c r="I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I1599" i="5"/>
  <c r="H1599" i="5"/>
  <c r="F1599" i="5"/>
  <c r="R1599" i="5"/>
  <c r="J1599" i="5"/>
  <c r="I1567" i="5"/>
  <c r="H1567" i="5"/>
  <c r="F1567" i="5"/>
  <c r="R1567" i="5"/>
  <c r="J1567" i="5"/>
  <c r="R1719" i="5"/>
  <c r="J1719" i="5"/>
  <c r="I1719" i="5"/>
  <c r="H1719" i="5"/>
  <c r="F1719" i="5"/>
  <c r="F1374" i="5"/>
  <c r="R1374" i="5"/>
  <c r="X1374" i="5"/>
  <c r="J1374" i="5"/>
  <c r="I1374" i="5"/>
  <c r="H1374" i="5"/>
  <c r="I1375" i="5"/>
  <c r="H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X1164" i="5"/>
  <c r="R1164" i="5"/>
  <c r="H1164" i="5"/>
  <c r="H1215" i="5"/>
  <c r="I1215" i="5"/>
  <c r="F1215" i="5"/>
  <c r="J1215" i="5"/>
  <c r="R1215" i="5"/>
  <c r="F1378" i="5"/>
  <c r="R1378" i="5"/>
  <c r="I1378" i="5"/>
  <c r="H1378" i="5"/>
  <c r="J1378" i="5"/>
  <c r="X1146"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I1255" i="5"/>
  <c r="H1255" i="5"/>
  <c r="R1255" i="5"/>
  <c r="J1255" i="5"/>
  <c r="F1255" i="5"/>
  <c r="R1647" i="5"/>
  <c r="J1647" i="5"/>
  <c r="I1647" i="5"/>
  <c r="H1647" i="5"/>
  <c r="F1647" i="5"/>
  <c r="F1194" i="5"/>
  <c r="X1194" i="5"/>
  <c r="R1194" i="5"/>
  <c r="J1194" i="5"/>
  <c r="I1194" i="5"/>
  <c r="H1194" i="5"/>
  <c r="F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R968" i="5"/>
  <c r="J968" i="5"/>
  <c r="I968" i="5"/>
  <c r="H968" i="5"/>
  <c r="J989" i="5"/>
  <c r="I989" i="5"/>
  <c r="H989" i="5"/>
  <c r="X989" i="5"/>
  <c r="F989" i="5"/>
  <c r="R989" i="5"/>
  <c r="J1065" i="5"/>
  <c r="I1065" i="5"/>
  <c r="H1065" i="5"/>
  <c r="R1065" i="5"/>
  <c r="F1065" i="5"/>
  <c r="R866" i="5"/>
  <c r="I866" i="5"/>
  <c r="H866" i="5"/>
  <c r="F866" i="5"/>
  <c r="J866" i="5"/>
  <c r="X859" i="5"/>
  <c r="R859" i="5"/>
  <c r="I859" i="5"/>
  <c r="J859" i="5"/>
  <c r="H859" i="5"/>
  <c r="F859" i="5"/>
  <c r="H980" i="5"/>
  <c r="F980" i="5"/>
  <c r="R980" i="5"/>
  <c r="J980" i="5"/>
  <c r="I980" i="5"/>
  <c r="R879" i="5"/>
  <c r="I879" i="5"/>
  <c r="H879" i="5"/>
  <c r="F879" i="5"/>
  <c r="J879" i="5"/>
  <c r="I653" i="5"/>
  <c r="H653" i="5"/>
  <c r="F653" i="5"/>
  <c r="X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X2226" i="5"/>
  <c r="F2214" i="5"/>
  <c r="R2214" i="5"/>
  <c r="J2214" i="5"/>
  <c r="I2214" i="5"/>
  <c r="H2214" i="5"/>
  <c r="X2214" i="5"/>
  <c r="H2127" i="5"/>
  <c r="F2127" i="5"/>
  <c r="J2127" i="5"/>
  <c r="I2127" i="5"/>
  <c r="R2127" i="5"/>
  <c r="F2102" i="5"/>
  <c r="I2102" i="5"/>
  <c r="H2102" i="5"/>
  <c r="J2102" i="5"/>
  <c r="R2102" i="5"/>
  <c r="R1994" i="5"/>
  <c r="J1994" i="5"/>
  <c r="I1994" i="5"/>
  <c r="H1994" i="5"/>
  <c r="F1994" i="5"/>
  <c r="I1865" i="5"/>
  <c r="H1865" i="5"/>
  <c r="F1865" i="5"/>
  <c r="X1865" i="5"/>
  <c r="R1865" i="5"/>
  <c r="J1865" i="5"/>
  <c r="I1942" i="5"/>
  <c r="H1942" i="5"/>
  <c r="F1942" i="5"/>
  <c r="R1942" i="5"/>
  <c r="J1942" i="5"/>
  <c r="R2022" i="5"/>
  <c r="J2022" i="5"/>
  <c r="I2022" i="5"/>
  <c r="H2022" i="5"/>
  <c r="F2022" i="5"/>
  <c r="X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X1800" i="5"/>
  <c r="R1800" i="5"/>
  <c r="J1792" i="5"/>
  <c r="I1792" i="5"/>
  <c r="H1792" i="5"/>
  <c r="F1792" i="5"/>
  <c r="R1792" i="5"/>
  <c r="J1784" i="5"/>
  <c r="I1784" i="5"/>
  <c r="H1784" i="5"/>
  <c r="F1784" i="5"/>
  <c r="R1784" i="5"/>
  <c r="J1776" i="5"/>
  <c r="I1776" i="5"/>
  <c r="H1776" i="5"/>
  <c r="F1776" i="5"/>
  <c r="X1776" i="5"/>
  <c r="R1776" i="5"/>
  <c r="I1710" i="5"/>
  <c r="H1710" i="5"/>
  <c r="F1710" i="5"/>
  <c r="X1710" i="5"/>
  <c r="R1710" i="5"/>
  <c r="J1710" i="5"/>
  <c r="I1678" i="5"/>
  <c r="H1678" i="5"/>
  <c r="F1678" i="5"/>
  <c r="R1678" i="5"/>
  <c r="J1678" i="5"/>
  <c r="I1662" i="5"/>
  <c r="H1662" i="5"/>
  <c r="F1662" i="5"/>
  <c r="X1662" i="5"/>
  <c r="J1662" i="5"/>
  <c r="R1662" i="5"/>
  <c r="I1630" i="5"/>
  <c r="H1630" i="5"/>
  <c r="F1630" i="5"/>
  <c r="J1630" i="5"/>
  <c r="R1630" i="5"/>
  <c r="F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I1536" i="5"/>
  <c r="H1536" i="5"/>
  <c r="F1536" i="5"/>
  <c r="X1536" i="5"/>
  <c r="J1536" i="5"/>
  <c r="R1536" i="5"/>
  <c r="I1391" i="5"/>
  <c r="H1391" i="5"/>
  <c r="X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X1080" i="5"/>
  <c r="R1080" i="5"/>
  <c r="J1080" i="5"/>
  <c r="I1080" i="5"/>
  <c r="H1048" i="5"/>
  <c r="F1048" i="5"/>
  <c r="R1048" i="5"/>
  <c r="J1048" i="5"/>
  <c r="I1048" i="5"/>
  <c r="H1032" i="5"/>
  <c r="F1032" i="5"/>
  <c r="X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X667" i="5"/>
  <c r="R667" i="5"/>
  <c r="J667" i="5"/>
  <c r="I667" i="5"/>
  <c r="H667" i="5"/>
  <c r="F667" i="5"/>
  <c r="R651" i="5"/>
  <c r="J651" i="5"/>
  <c r="I651" i="5"/>
  <c r="H651" i="5"/>
  <c r="F651" i="5"/>
  <c r="X635"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X2088" i="5"/>
  <c r="R2042" i="5"/>
  <c r="J2042" i="5"/>
  <c r="I2042" i="5"/>
  <c r="H2042" i="5"/>
  <c r="F2042" i="5"/>
  <c r="R1822" i="5"/>
  <c r="I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I1559" i="5"/>
  <c r="H1559" i="5"/>
  <c r="F1559" i="5"/>
  <c r="R1559" i="5"/>
  <c r="J1559" i="5"/>
  <c r="X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X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F2140" i="5"/>
  <c r="J2124" i="5"/>
  <c r="I2124" i="5"/>
  <c r="H2124" i="5"/>
  <c r="X2124" i="5"/>
  <c r="R2124" i="5"/>
  <c r="F2124" i="5"/>
  <c r="F2110" i="5"/>
  <c r="I2110" i="5"/>
  <c r="H2110" i="5"/>
  <c r="R2110" i="5"/>
  <c r="J2110" i="5"/>
  <c r="F2094" i="5"/>
  <c r="X2094" i="5"/>
  <c r="I2094" i="5"/>
  <c r="H2094" i="5"/>
  <c r="R2094" i="5"/>
  <c r="J2094" i="5"/>
  <c r="J2235" i="5"/>
  <c r="I2235" i="5"/>
  <c r="H2235" i="5"/>
  <c r="R2235" i="5"/>
  <c r="F2235" i="5"/>
  <c r="J2278" i="5"/>
  <c r="I2278" i="5"/>
  <c r="H2278" i="5"/>
  <c r="F2278" i="5"/>
  <c r="R2278" i="5"/>
  <c r="I2071" i="5"/>
  <c r="H2071" i="5"/>
  <c r="F2071" i="5"/>
  <c r="X2071" i="5"/>
  <c r="R2071" i="5"/>
  <c r="J2071" i="5"/>
  <c r="R2052" i="5"/>
  <c r="J2052" i="5"/>
  <c r="H2052" i="5"/>
  <c r="F2052" i="5"/>
  <c r="X2052" i="5"/>
  <c r="I2052" i="5"/>
  <c r="F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R1795" i="5"/>
  <c r="J1795" i="5"/>
  <c r="I1795" i="5"/>
  <c r="R1831" i="5"/>
  <c r="H1831" i="5"/>
  <c r="F1831" i="5"/>
  <c r="J1831" i="5"/>
  <c r="I1831" i="5"/>
  <c r="R1733" i="5"/>
  <c r="H1733" i="5"/>
  <c r="F1733" i="5"/>
  <c r="X1733" i="5"/>
  <c r="J1733" i="5"/>
  <c r="I1733" i="5"/>
  <c r="I1718" i="5"/>
  <c r="H1718" i="5"/>
  <c r="F1718" i="5"/>
  <c r="R1718" i="5"/>
  <c r="J1718" i="5"/>
  <c r="I1702" i="5"/>
  <c r="H1702" i="5"/>
  <c r="F1702" i="5"/>
  <c r="R1702" i="5"/>
  <c r="J1702" i="5"/>
  <c r="I1686" i="5"/>
  <c r="H1686" i="5"/>
  <c r="F1686" i="5"/>
  <c r="X1686" i="5"/>
  <c r="J1686" i="5"/>
  <c r="R1686" i="5"/>
  <c r="I1670" i="5"/>
  <c r="H1670" i="5"/>
  <c r="F1670" i="5"/>
  <c r="X1670" i="5"/>
  <c r="R1670" i="5"/>
  <c r="J1670" i="5"/>
  <c r="I1654" i="5"/>
  <c r="H1654" i="5"/>
  <c r="F1654" i="5"/>
  <c r="J1654" i="5"/>
  <c r="R1654" i="5"/>
  <c r="I1638" i="5"/>
  <c r="H1638" i="5"/>
  <c r="F1638" i="5"/>
  <c r="X1638" i="5"/>
  <c r="R1638" i="5"/>
  <c r="J1638" i="5"/>
  <c r="F1622" i="5"/>
  <c r="R1622" i="5"/>
  <c r="J1622" i="5"/>
  <c r="I1622" i="5"/>
  <c r="H1622" i="5"/>
  <c r="F1606" i="5"/>
  <c r="R1606" i="5"/>
  <c r="J1606" i="5"/>
  <c r="I1606" i="5"/>
  <c r="H1606" i="5"/>
  <c r="F1590" i="5"/>
  <c r="X1590" i="5"/>
  <c r="R1590" i="5"/>
  <c r="J1590" i="5"/>
  <c r="I1590" i="5"/>
  <c r="H1590" i="5"/>
  <c r="F1574" i="5"/>
  <c r="R1574" i="5"/>
  <c r="J1574" i="5"/>
  <c r="I1574" i="5"/>
  <c r="H1574" i="5"/>
  <c r="F1558" i="5"/>
  <c r="R1558" i="5"/>
  <c r="J1558" i="5"/>
  <c r="I1558" i="5"/>
  <c r="H1558" i="5"/>
  <c r="R1931" i="5"/>
  <c r="J1931" i="5"/>
  <c r="I1931" i="5"/>
  <c r="H1931" i="5"/>
  <c r="F1931" i="5"/>
  <c r="X1931" i="5"/>
  <c r="H1759" i="5"/>
  <c r="F1759" i="5"/>
  <c r="R1759" i="5"/>
  <c r="J1759" i="5"/>
  <c r="I1759" i="5"/>
  <c r="R1839" i="5"/>
  <c r="J1839" i="5"/>
  <c r="I1839" i="5"/>
  <c r="H1839" i="5"/>
  <c r="F1839" i="5"/>
  <c r="R1707" i="5"/>
  <c r="J1707" i="5"/>
  <c r="I1707" i="5"/>
  <c r="H1707" i="5"/>
  <c r="F1707" i="5"/>
  <c r="R1635" i="5"/>
  <c r="J1635" i="5"/>
  <c r="I1635" i="5"/>
  <c r="H1635" i="5"/>
  <c r="F1635" i="5"/>
  <c r="X1835" i="5"/>
  <c r="R1835" i="5"/>
  <c r="J1835" i="5"/>
  <c r="I1835" i="5"/>
  <c r="H1835" i="5"/>
  <c r="F1835" i="5"/>
  <c r="R1723" i="5"/>
  <c r="J1723" i="5"/>
  <c r="I1723" i="5"/>
  <c r="H1723" i="5"/>
  <c r="F1723"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X1619" i="5"/>
  <c r="I1587" i="5"/>
  <c r="H1587" i="5"/>
  <c r="F1587" i="5"/>
  <c r="R1587" i="5"/>
  <c r="J1587" i="5"/>
  <c r="I1555" i="5"/>
  <c r="H1555" i="5"/>
  <c r="F1555" i="5"/>
  <c r="R1555" i="5"/>
  <c r="J1555" i="5"/>
  <c r="R1533" i="5"/>
  <c r="J1533" i="5"/>
  <c r="H1533" i="5"/>
  <c r="I1533" i="5"/>
  <c r="F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X1283" i="5"/>
  <c r="I1484" i="5"/>
  <c r="H1484" i="5"/>
  <c r="F1484" i="5"/>
  <c r="J1484" i="5"/>
  <c r="R1484" i="5"/>
  <c r="J1180" i="5"/>
  <c r="I1180" i="5"/>
  <c r="R1180" i="5"/>
  <c r="H1180" i="5"/>
  <c r="F1180" i="5"/>
  <c r="H996" i="5"/>
  <c r="F996" i="5"/>
  <c r="X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H970" i="5"/>
  <c r="F970" i="5"/>
  <c r="J811" i="5"/>
  <c r="R811" i="5"/>
  <c r="I811" i="5"/>
  <c r="H811" i="5"/>
  <c r="F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R663" i="5"/>
  <c r="J663" i="5"/>
  <c r="I663" i="5"/>
  <c r="H663" i="5"/>
  <c r="F663" i="5"/>
  <c r="R655" i="5"/>
  <c r="J655" i="5"/>
  <c r="I655" i="5"/>
  <c r="H655" i="5"/>
  <c r="F655" i="5"/>
  <c r="X647" i="5"/>
  <c r="R647" i="5"/>
  <c r="J647" i="5"/>
  <c r="I647" i="5"/>
  <c r="H647" i="5"/>
  <c r="F647" i="5"/>
  <c r="R639" i="5"/>
  <c r="J639" i="5"/>
  <c r="I639" i="5"/>
  <c r="H639" i="5"/>
  <c r="F639" i="5"/>
  <c r="R631" i="5"/>
  <c r="J631" i="5"/>
  <c r="I631" i="5"/>
  <c r="H631" i="5"/>
  <c r="F631" i="5"/>
  <c r="X623"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R1809" i="5"/>
  <c r="J1809" i="5"/>
  <c r="I1809" i="5"/>
  <c r="H1809" i="5"/>
  <c r="H1807" i="5"/>
  <c r="F1807" i="5"/>
  <c r="R1807" i="5"/>
  <c r="J1807" i="5"/>
  <c r="I1807" i="5"/>
  <c r="I1736" i="5"/>
  <c r="R1736" i="5"/>
  <c r="J1736" i="5"/>
  <c r="H1736" i="5"/>
  <c r="F1736" i="5"/>
  <c r="R1715" i="5"/>
  <c r="J1715" i="5"/>
  <c r="I1715" i="5"/>
  <c r="H1715" i="5"/>
  <c r="F1715" i="5"/>
  <c r="X1715" i="5"/>
  <c r="H2455" i="5"/>
  <c r="I2455" i="5"/>
  <c r="F2455" i="5"/>
  <c r="R2455" i="5"/>
  <c r="J2455" i="5"/>
  <c r="I1623" i="5"/>
  <c r="H1623" i="5"/>
  <c r="F1623" i="5"/>
  <c r="R1623" i="5"/>
  <c r="J1623" i="5"/>
  <c r="I1516" i="5"/>
  <c r="H1516" i="5"/>
  <c r="F1516" i="5"/>
  <c r="J1516" i="5"/>
  <c r="R1516" i="5"/>
  <c r="F1390" i="5"/>
  <c r="R1390" i="5"/>
  <c r="J1390" i="5"/>
  <c r="I1390" i="5"/>
  <c r="H1390" i="5"/>
  <c r="H1404" i="5"/>
  <c r="X1404" i="5"/>
  <c r="R1404" i="5"/>
  <c r="J1404" i="5"/>
  <c r="I1404" i="5"/>
  <c r="F1404" i="5"/>
  <c r="F1354" i="5"/>
  <c r="R1354" i="5"/>
  <c r="I1354" i="5"/>
  <c r="H1354" i="5"/>
  <c r="J1354" i="5"/>
  <c r="H1183" i="5"/>
  <c r="I1183" i="5"/>
  <c r="F1183" i="5"/>
  <c r="R1183" i="5"/>
  <c r="J1183" i="5"/>
  <c r="I1263" i="5"/>
  <c r="H1263" i="5"/>
  <c r="R1263" i="5"/>
  <c r="J1263" i="5"/>
  <c r="F1263" i="5"/>
  <c r="F1254" i="5"/>
  <c r="X1254" i="5"/>
  <c r="R1254" i="5"/>
  <c r="J1254" i="5"/>
  <c r="I1254" i="5"/>
  <c r="H1254" i="5"/>
  <c r="H1036" i="5"/>
  <c r="F1036" i="5"/>
  <c r="R1036" i="5"/>
  <c r="J1036" i="5"/>
  <c r="I1036" i="5"/>
  <c r="H1167" i="5"/>
  <c r="R1167" i="5"/>
  <c r="J1167" i="5"/>
  <c r="F1167" i="5"/>
  <c r="I1167" i="5"/>
  <c r="X923"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F2402" i="5"/>
  <c r="I2402" i="5"/>
  <c r="H2402" i="5"/>
  <c r="R2402" i="5"/>
  <c r="J2402" i="5"/>
  <c r="H2478" i="5"/>
  <c r="I2478" i="5"/>
  <c r="F2478" i="5"/>
  <c r="R2478" i="5"/>
  <c r="J2478" i="5"/>
  <c r="X2478" i="5"/>
  <c r="H2490" i="5"/>
  <c r="F2490" i="5"/>
  <c r="I2490" i="5"/>
  <c r="X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H2250" i="5"/>
  <c r="F2250" i="5"/>
  <c r="X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X1860" i="5"/>
  <c r="R1860" i="5"/>
  <c r="J1860" i="5"/>
  <c r="I1860" i="5"/>
  <c r="H1860" i="5"/>
  <c r="I1853" i="5"/>
  <c r="H1853" i="5"/>
  <c r="F1853" i="5"/>
  <c r="R1853" i="5"/>
  <c r="J1853" i="5"/>
  <c r="X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X1746"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X1734" i="5"/>
  <c r="R1734" i="5"/>
  <c r="J1734" i="5"/>
  <c r="I1734" i="5"/>
  <c r="H1734" i="5"/>
  <c r="F1734" i="5"/>
  <c r="J1437" i="5"/>
  <c r="I1437" i="5"/>
  <c r="H1437" i="5"/>
  <c r="F1437" i="5"/>
  <c r="R1437" i="5"/>
  <c r="I1607" i="5"/>
  <c r="H1607" i="5"/>
  <c r="F1607" i="5"/>
  <c r="R1607" i="5"/>
  <c r="J1607" i="5"/>
  <c r="X1607" i="5"/>
  <c r="I1575" i="5"/>
  <c r="H1575" i="5"/>
  <c r="F1575" i="5"/>
  <c r="R1575" i="5"/>
  <c r="J1575" i="5"/>
  <c r="F1358" i="5"/>
  <c r="R1358" i="5"/>
  <c r="J1358" i="5"/>
  <c r="H1358" i="5"/>
  <c r="I1358" i="5"/>
  <c r="R1340" i="5"/>
  <c r="F1340" i="5"/>
  <c r="H1340" i="5"/>
  <c r="J1340" i="5"/>
  <c r="I1340" i="5"/>
  <c r="I1500" i="5"/>
  <c r="H1500" i="5"/>
  <c r="F1500" i="5"/>
  <c r="X1500" i="5"/>
  <c r="J1500" i="5"/>
  <c r="R1500" i="5"/>
  <c r="F1362" i="5"/>
  <c r="R1362" i="5"/>
  <c r="I1362" i="5"/>
  <c r="H1362" i="5"/>
  <c r="X1362" i="5"/>
  <c r="J1362" i="5"/>
  <c r="F1382" i="5"/>
  <c r="R1382" i="5"/>
  <c r="J1382" i="5"/>
  <c r="I1382" i="5"/>
  <c r="H1382" i="5"/>
  <c r="H1191" i="5"/>
  <c r="J1191" i="5"/>
  <c r="F1191" i="5"/>
  <c r="I1191" i="5"/>
  <c r="R1191" i="5"/>
  <c r="J1441" i="5"/>
  <c r="H1441" i="5"/>
  <c r="F1441" i="5"/>
  <c r="R1441" i="5"/>
  <c r="I1441" i="5"/>
  <c r="R1141" i="5"/>
  <c r="H1141" i="5"/>
  <c r="F1141" i="5"/>
  <c r="X1141" i="5"/>
  <c r="I1141" i="5"/>
  <c r="J1141" i="5"/>
  <c r="R1388" i="5"/>
  <c r="J1388" i="5"/>
  <c r="I1388" i="5"/>
  <c r="H1388" i="5"/>
  <c r="F1388" i="5"/>
  <c r="I1311" i="5"/>
  <c r="H1311" i="5"/>
  <c r="R1311" i="5"/>
  <c r="J1311" i="5"/>
  <c r="F1311" i="5"/>
  <c r="I1279" i="5"/>
  <c r="H1279" i="5"/>
  <c r="R1279" i="5"/>
  <c r="J1279" i="5"/>
  <c r="F1279" i="5"/>
  <c r="H984" i="5"/>
  <c r="F984" i="5"/>
  <c r="X984" i="5"/>
  <c r="R984" i="5"/>
  <c r="J984" i="5"/>
  <c r="I984" i="5"/>
  <c r="R1600" i="5"/>
  <c r="J1600" i="5"/>
  <c r="I1600" i="5"/>
  <c r="H1600" i="5"/>
  <c r="F1600" i="5"/>
  <c r="F1170" i="5"/>
  <c r="X1170" i="5"/>
  <c r="J1170" i="5"/>
  <c r="I1170" i="5"/>
  <c r="H1170" i="5"/>
  <c r="R1170" i="5"/>
  <c r="H1104" i="5"/>
  <c r="F1104" i="5"/>
  <c r="X1104" i="5"/>
  <c r="R1104" i="5"/>
  <c r="I1104" i="5"/>
  <c r="J1104" i="5"/>
  <c r="H1040" i="5"/>
  <c r="F1040" i="5"/>
  <c r="R1040" i="5"/>
  <c r="I1040" i="5"/>
  <c r="J1040" i="5"/>
  <c r="F1258" i="5"/>
  <c r="R1258" i="5"/>
  <c r="J1258" i="5"/>
  <c r="I1258" i="5"/>
  <c r="H1258" i="5"/>
  <c r="H1068" i="5"/>
  <c r="F1068" i="5"/>
  <c r="X1068" i="5"/>
  <c r="R1068" i="5"/>
  <c r="J1068" i="5"/>
  <c r="I1068" i="5"/>
  <c r="J1005" i="5"/>
  <c r="I1005" i="5"/>
  <c r="H1005" i="5"/>
  <c r="F1005" i="5"/>
  <c r="R1005" i="5"/>
  <c r="X947" i="5"/>
  <c r="R947" i="5"/>
  <c r="I947" i="5"/>
  <c r="J947" i="5"/>
  <c r="H947" i="5"/>
  <c r="F947" i="5"/>
  <c r="J1188" i="5"/>
  <c r="I1188" i="5"/>
  <c r="H1188" i="5"/>
  <c r="F1188" i="5"/>
  <c r="X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s="1"/>
  <c r="D44" i="6" s="1"/>
  <c r="F34" i="6"/>
  <c r="H34" i="6" s="1"/>
  <c r="D34" i="6" s="1"/>
  <c r="F2430" i="5"/>
  <c r="X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R2163" i="5"/>
  <c r="J2163" i="5"/>
  <c r="F2106" i="5"/>
  <c r="X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I1829" i="5"/>
  <c r="F1829" i="5"/>
  <c r="X1829" i="5"/>
  <c r="R1829" i="5"/>
  <c r="J1829" i="5"/>
  <c r="H1829" i="5"/>
  <c r="H1787" i="5"/>
  <c r="F1787" i="5"/>
  <c r="X1787" i="5"/>
  <c r="R1787" i="5"/>
  <c r="J1787" i="5"/>
  <c r="I1787" i="5"/>
  <c r="I1922" i="5"/>
  <c r="H1922" i="5"/>
  <c r="F1922" i="5"/>
  <c r="R1922" i="5"/>
  <c r="J1922" i="5"/>
  <c r="X1896" i="5"/>
  <c r="J1896" i="5"/>
  <c r="R1896" i="5"/>
  <c r="I1896" i="5"/>
  <c r="H1896" i="5"/>
  <c r="F1896" i="5"/>
  <c r="R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X1698" i="5"/>
  <c r="R1698" i="5"/>
  <c r="J1698" i="5"/>
  <c r="I1682" i="5"/>
  <c r="H1682" i="5"/>
  <c r="F1682" i="5"/>
  <c r="R1682" i="5"/>
  <c r="J1682" i="5"/>
  <c r="I1666" i="5"/>
  <c r="H1666" i="5"/>
  <c r="F1666" i="5"/>
  <c r="R1666" i="5"/>
  <c r="J1666" i="5"/>
  <c r="I1650" i="5"/>
  <c r="H1650" i="5"/>
  <c r="F1650" i="5"/>
  <c r="X1650" i="5"/>
  <c r="R1650" i="5"/>
  <c r="J1650" i="5"/>
  <c r="I1634" i="5"/>
  <c r="H1634" i="5"/>
  <c r="F1634" i="5"/>
  <c r="X1634" i="5"/>
  <c r="R1634" i="5"/>
  <c r="J1634" i="5"/>
  <c r="F1618" i="5"/>
  <c r="R1618" i="5"/>
  <c r="J1618" i="5"/>
  <c r="I1618" i="5"/>
  <c r="H1618" i="5"/>
  <c r="F1602" i="5"/>
  <c r="X1602" i="5"/>
  <c r="R1602" i="5"/>
  <c r="J1602" i="5"/>
  <c r="I1602" i="5"/>
  <c r="H1602" i="5"/>
  <c r="F1586" i="5"/>
  <c r="R1586" i="5"/>
  <c r="J1586" i="5"/>
  <c r="I1586" i="5"/>
  <c r="H1586" i="5"/>
  <c r="F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R1767" i="5"/>
  <c r="J1767" i="5"/>
  <c r="I1767" i="5"/>
  <c r="R1695" i="5"/>
  <c r="J1695" i="5"/>
  <c r="I1695" i="5"/>
  <c r="H1695" i="5"/>
  <c r="F1695" i="5"/>
  <c r="R1631" i="5"/>
  <c r="J1631" i="5"/>
  <c r="I1631" i="5"/>
  <c r="H1631" i="5"/>
  <c r="F1631" i="5"/>
  <c r="X1631" i="5"/>
  <c r="J1760" i="5"/>
  <c r="I1760" i="5"/>
  <c r="H1760" i="5"/>
  <c r="R1760" i="5"/>
  <c r="F1760" i="5"/>
  <c r="R1683" i="5"/>
  <c r="J1683" i="5"/>
  <c r="I1683" i="5"/>
  <c r="H1683" i="5"/>
  <c r="F1683" i="5"/>
  <c r="I1540" i="5"/>
  <c r="H1540" i="5"/>
  <c r="F1540" i="5"/>
  <c r="R1540" i="5"/>
  <c r="J1540" i="5"/>
  <c r="J1433" i="5"/>
  <c r="I1433" i="5"/>
  <c r="H1433" i="5"/>
  <c r="R1433" i="5"/>
  <c r="F1433" i="5"/>
  <c r="X1433" i="5"/>
  <c r="J1425" i="5"/>
  <c r="I1425" i="5"/>
  <c r="H1425" i="5"/>
  <c r="R1425" i="5"/>
  <c r="F1425" i="5"/>
  <c r="I1595" i="5"/>
  <c r="H1595" i="5"/>
  <c r="F1595" i="5"/>
  <c r="R1595" i="5"/>
  <c r="J1595" i="5"/>
  <c r="X1595" i="5"/>
  <c r="I1563" i="5"/>
  <c r="H1563" i="5"/>
  <c r="F1563" i="5"/>
  <c r="R1563" i="5"/>
  <c r="J1563" i="5"/>
  <c r="H1472" i="5"/>
  <c r="F1472" i="5"/>
  <c r="I1472" i="5"/>
  <c r="R1472" i="5"/>
  <c r="J1472" i="5"/>
  <c r="H1444" i="5"/>
  <c r="F1444" i="5"/>
  <c r="J1444" i="5"/>
  <c r="I1444" i="5"/>
  <c r="R1444" i="5"/>
  <c r="F1415" i="5"/>
  <c r="R1415" i="5"/>
  <c r="J1415" i="5"/>
  <c r="I1415" i="5"/>
  <c r="X1415" i="5"/>
  <c r="H1415" i="5"/>
  <c r="I1359" i="5"/>
  <c r="H1359" i="5"/>
  <c r="R1359" i="5"/>
  <c r="F1359" i="5"/>
  <c r="J1359" i="5"/>
  <c r="H1420" i="5"/>
  <c r="R1420" i="5"/>
  <c r="F1420" i="5"/>
  <c r="J1420" i="5"/>
  <c r="I1420" i="5"/>
  <c r="R1576" i="5"/>
  <c r="J1576" i="5"/>
  <c r="I1576" i="5"/>
  <c r="H1576" i="5"/>
  <c r="F1576" i="5"/>
  <c r="H1428" i="5"/>
  <c r="X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X1175" i="5"/>
  <c r="R1556" i="5"/>
  <c r="J1556" i="5"/>
  <c r="I1556" i="5"/>
  <c r="H1556" i="5"/>
  <c r="F1556" i="5"/>
  <c r="X1556" i="5"/>
  <c r="H1076" i="5"/>
  <c r="F1076" i="5"/>
  <c r="R1076" i="5"/>
  <c r="I1076" i="5"/>
  <c r="J1076" i="5"/>
  <c r="I1307" i="5"/>
  <c r="H1307" i="5"/>
  <c r="R1307" i="5"/>
  <c r="J1307" i="5"/>
  <c r="F1307" i="5"/>
  <c r="X1307" i="5"/>
  <c r="I1275" i="5"/>
  <c r="H1275" i="5"/>
  <c r="R1275" i="5"/>
  <c r="J1275" i="5"/>
  <c r="F1275" i="5"/>
  <c r="J1457" i="5"/>
  <c r="H1457" i="5"/>
  <c r="F1457" i="5"/>
  <c r="X1457" i="5"/>
  <c r="R1457" i="5"/>
  <c r="I1457" i="5"/>
  <c r="H1000" i="5"/>
  <c r="F1000" i="5"/>
  <c r="R1000" i="5"/>
  <c r="I1000" i="5"/>
  <c r="J1000" i="5"/>
  <c r="F1334" i="5"/>
  <c r="R1334" i="5"/>
  <c r="J1334" i="5"/>
  <c r="I1334" i="5"/>
  <c r="H1334" i="5"/>
  <c r="F1326" i="5"/>
  <c r="X1326" i="5"/>
  <c r="R1326" i="5"/>
  <c r="J1326" i="5"/>
  <c r="I1326" i="5"/>
  <c r="H1326" i="5"/>
  <c r="F1318" i="5"/>
  <c r="R1318" i="5"/>
  <c r="J1318" i="5"/>
  <c r="I1318" i="5"/>
  <c r="H1318" i="5"/>
  <c r="F1310" i="5"/>
  <c r="R1310" i="5"/>
  <c r="J1310" i="5"/>
  <c r="I1310" i="5"/>
  <c r="H1310" i="5"/>
  <c r="F1302" i="5"/>
  <c r="X1302" i="5"/>
  <c r="R1302" i="5"/>
  <c r="J1302" i="5"/>
  <c r="I1302" i="5"/>
  <c r="H1302" i="5"/>
  <c r="F1294" i="5"/>
  <c r="R1294" i="5"/>
  <c r="J1294" i="5"/>
  <c r="I1294" i="5"/>
  <c r="H1294" i="5"/>
  <c r="F1286" i="5"/>
  <c r="R1286" i="5"/>
  <c r="J1286" i="5"/>
  <c r="I1286" i="5"/>
  <c r="H1286" i="5"/>
  <c r="F1278" i="5"/>
  <c r="X1278" i="5"/>
  <c r="R1278" i="5"/>
  <c r="J1278" i="5"/>
  <c r="I1278" i="5"/>
  <c r="H1278" i="5"/>
  <c r="F1270" i="5"/>
  <c r="R1270" i="5"/>
  <c r="J1270" i="5"/>
  <c r="I1270" i="5"/>
  <c r="H1270" i="5"/>
  <c r="R944" i="5"/>
  <c r="J944" i="5"/>
  <c r="I944" i="5"/>
  <c r="F944" i="5"/>
  <c r="H944" i="5"/>
  <c r="F1262" i="5"/>
  <c r="R1262" i="5"/>
  <c r="J1262" i="5"/>
  <c r="I1262" i="5"/>
  <c r="H1262" i="5"/>
  <c r="J1021" i="5"/>
  <c r="I1021" i="5"/>
  <c r="H1021" i="5"/>
  <c r="X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X882" i="5"/>
  <c r="J882" i="5"/>
  <c r="R902" i="5"/>
  <c r="I902" i="5"/>
  <c r="J902" i="5"/>
  <c r="H902" i="5"/>
  <c r="F902" i="5"/>
  <c r="R890" i="5"/>
  <c r="I890" i="5"/>
  <c r="H890" i="5"/>
  <c r="J890" i="5"/>
  <c r="F890" i="5"/>
  <c r="J977" i="5"/>
  <c r="I977" i="5"/>
  <c r="H977" i="5"/>
  <c r="X977" i="5"/>
  <c r="R977" i="5"/>
  <c r="F977" i="5"/>
  <c r="F849" i="5"/>
  <c r="R849" i="5"/>
  <c r="I849" i="5"/>
  <c r="J849" i="5"/>
  <c r="H849" i="5"/>
  <c r="I649" i="5"/>
  <c r="H649" i="5"/>
  <c r="F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354" i="5"/>
  <c r="S597" i="5"/>
  <c r="X505" i="5"/>
  <c r="X599" i="5"/>
  <c r="S599" i="5"/>
  <c r="X462" i="5"/>
  <c r="X611" i="5"/>
  <c r="S611" i="5"/>
  <c r="X601" i="5"/>
  <c r="S601" i="5"/>
  <c r="X402" i="5"/>
  <c r="X521" i="5"/>
  <c r="X467" i="5"/>
  <c r="X486" i="5"/>
  <c r="X287" i="5"/>
  <c r="X407" i="5"/>
  <c r="X180" i="5"/>
  <c r="X264" i="5"/>
  <c r="X296" i="5"/>
  <c r="X192" i="5"/>
  <c r="X522" i="5"/>
  <c r="X276" i="5"/>
  <c r="X378" i="5"/>
  <c r="X151" i="5"/>
  <c r="X91" i="5"/>
  <c r="X281" i="5"/>
  <c r="X524" i="5"/>
  <c r="X578" i="5"/>
  <c r="X565" i="5"/>
  <c r="X359" i="5"/>
  <c r="X366" i="5"/>
  <c r="X517" i="5"/>
  <c r="X204" i="5"/>
  <c r="X600" i="5"/>
  <c r="S600" i="5"/>
  <c r="X251" i="5"/>
  <c r="X365" i="5"/>
  <c r="X191" i="5"/>
  <c r="X108" i="5"/>
  <c r="X569" i="5"/>
  <c r="X168" i="5"/>
  <c r="X144" i="5"/>
  <c r="S382" i="5"/>
  <c r="X288" i="5"/>
  <c r="X367" i="5"/>
  <c r="X390" i="5"/>
  <c r="X475" i="5"/>
  <c r="X300" i="5"/>
  <c r="X431" i="5"/>
  <c r="X305" i="5"/>
  <c r="X277" i="5"/>
  <c r="X306" i="5"/>
  <c r="X395" i="5"/>
  <c r="X533" i="5"/>
  <c r="S533" i="5"/>
  <c r="X438" i="5"/>
  <c r="X485" i="5"/>
  <c r="X458" i="5"/>
  <c r="X545" i="5"/>
  <c r="X575" i="5"/>
  <c r="X216" i="5"/>
  <c r="X534" i="5"/>
  <c r="S355" i="5"/>
  <c r="X588" i="5"/>
  <c r="X330" i="5"/>
  <c r="S602" i="5"/>
  <c r="X587" i="5"/>
  <c r="X450" i="5"/>
  <c r="X497" i="5"/>
  <c r="X312" i="5"/>
  <c r="X156" i="5"/>
  <c r="S603" i="5"/>
  <c r="X248" i="5"/>
  <c r="X228" i="5"/>
  <c r="X605" i="5"/>
  <c r="S605" i="5"/>
  <c r="X443" i="5"/>
  <c r="X102" i="5"/>
  <c r="X581" i="5"/>
  <c r="X607" i="5"/>
  <c r="S607" i="5"/>
  <c r="X426" i="5"/>
  <c r="X557" i="5"/>
  <c r="X342" i="5"/>
  <c r="X473" i="5"/>
  <c r="X132" i="5"/>
  <c r="X324" i="5"/>
  <c r="X509" i="5"/>
  <c r="X576" i="5"/>
  <c r="X215" i="5"/>
  <c r="S314" i="5"/>
  <c r="X463" i="5"/>
  <c r="X474" i="5"/>
  <c r="X593" i="5"/>
  <c r="X414" i="5"/>
  <c r="X240" i="5"/>
  <c r="X120" i="5"/>
  <c r="X252" i="5"/>
  <c r="X583" i="5"/>
  <c r="X419" i="5"/>
  <c r="X415" i="5"/>
  <c r="X293" i="5"/>
  <c r="X239" i="5"/>
  <c r="X71" i="5"/>
  <c r="H24" i="6"/>
  <c r="D24" i="6" s="1"/>
  <c r="H30" i="6"/>
  <c r="D30" i="6" s="1"/>
  <c r="AB12" i="5"/>
  <c r="AB9" i="5"/>
  <c r="AB10" i="5"/>
  <c r="AB14" i="5"/>
  <c r="AB17" i="5"/>
  <c r="AB16" i="5"/>
  <c r="AB8" i="5"/>
  <c r="AB13" i="5"/>
  <c r="AB15" i="5"/>
  <c r="AB11" i="5"/>
  <c r="AB7" i="5"/>
  <c r="D21"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H17" i="5"/>
  <c r="I17" i="5"/>
  <c r="J17" i="5"/>
  <c r="R17" i="5"/>
  <c r="F17" i="5"/>
  <c r="G66" i="6"/>
  <c r="G67" i="6"/>
  <c r="G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3" i="5"/>
  <c r="X12" i="5"/>
  <c r="X17" i="5"/>
  <c r="X11" i="5"/>
  <c r="S17" i="5"/>
  <c r="S12" i="5"/>
  <c r="S16" i="5"/>
  <c r="S15" i="5"/>
  <c r="S13" i="5"/>
  <c r="S14" i="5"/>
  <c r="S10" i="5"/>
  <c r="S11" i="5"/>
  <c r="S8" i="5"/>
  <c r="S9" i="5"/>
  <c r="S7" i="5"/>
  <c r="G64" i="6" a="1"/>
  <c r="C10" i="6" l="1"/>
  <c r="F37" i="6"/>
  <c r="H37" i="6" s="1"/>
  <c r="D37" i="6" s="1"/>
  <c r="H27" i="6"/>
  <c r="D27" i="6" s="1"/>
  <c r="F68" i="6"/>
  <c r="H68" i="6" s="1"/>
  <c r="D68" i="6" s="1"/>
  <c r="F32" i="6"/>
  <c r="H32" i="6" s="1"/>
  <c r="D32" i="6" s="1"/>
  <c r="F52" i="6"/>
  <c r="H52" i="6" s="1"/>
  <c r="F42" i="6"/>
  <c r="H42" i="6" s="1"/>
  <c r="D42" i="6" s="1"/>
  <c r="F47" i="6"/>
  <c r="H47" i="6" s="1"/>
  <c r="D47" i="6" s="1"/>
  <c r="K68" i="6"/>
  <c r="D17" i="6"/>
  <c r="K67" i="6"/>
  <c r="D16" i="6"/>
  <c r="C42" i="6"/>
  <c r="C37" i="6"/>
  <c r="B46" i="6"/>
  <c r="G46" i="6" s="1"/>
  <c r="F26" i="6"/>
  <c r="C22" i="6"/>
  <c r="C17" i="6"/>
  <c r="C16" i="6"/>
  <c r="C21" i="6"/>
  <c r="C27" i="6"/>
  <c r="D25" i="6"/>
  <c r="C25" i="6"/>
  <c r="C66" i="6"/>
  <c r="D66" i="6"/>
  <c r="D15" i="6"/>
  <c r="C15" i="6"/>
  <c r="K66" i="6"/>
  <c r="C50" i="6"/>
  <c r="C20" i="6"/>
  <c r="C45" i="6"/>
  <c r="B64" i="4"/>
  <c r="A46" i="6" s="1"/>
  <c r="C35" i="6"/>
  <c r="C30" i="6"/>
  <c r="D74" i="4"/>
  <c r="C40" i="6"/>
  <c r="K65" i="6"/>
  <c r="D14" i="6"/>
  <c r="C34" i="6"/>
  <c r="C49" i="6"/>
  <c r="C24" i="6"/>
  <c r="F29" i="6"/>
  <c r="H29" i="6" s="1"/>
  <c r="D29" i="6" s="1"/>
  <c r="C39" i="6"/>
  <c r="F65" i="6"/>
  <c r="F49" i="6"/>
  <c r="H49" i="6" s="1"/>
  <c r="D49" i="6" s="1"/>
  <c r="F54" i="6"/>
  <c r="C44" i="6"/>
  <c r="C14" i="6"/>
  <c r="C19" i="6"/>
  <c r="B33" i="4"/>
  <c r="A20" i="6" s="1"/>
  <c r="A16" i="6"/>
  <c r="C12" i="6"/>
  <c r="A14" i="6"/>
  <c r="G49" i="4"/>
  <c r="C9" i="6"/>
  <c r="B52" i="4"/>
  <c r="A36" i="6" s="1"/>
  <c r="B63" i="4"/>
  <c r="A45" i="6" s="1"/>
  <c r="C7" i="6"/>
  <c r="B58" i="4"/>
  <c r="A41" i="6" s="1"/>
  <c r="C8" i="6"/>
  <c r="B70" i="4"/>
  <c r="A51" i="6" s="1"/>
  <c r="B69" i="4"/>
  <c r="A50" i="6" s="1"/>
  <c r="C11" i="6"/>
  <c r="B51" i="4"/>
  <c r="A35" i="6" s="1"/>
  <c r="D55" i="4"/>
  <c r="B57" i="4"/>
  <c r="A40" i="6" s="1"/>
  <c r="D67" i="4"/>
  <c r="D61" i="4"/>
  <c r="D37" i="4"/>
  <c r="C6" i="6"/>
  <c r="B71" i="4"/>
  <c r="A52" i="6" s="1"/>
  <c r="B65" i="4"/>
  <c r="A47" i="6" s="1"/>
  <c r="B53" i="4"/>
  <c r="A37" i="6" s="1"/>
  <c r="C5" i="6"/>
  <c r="B59" i="4"/>
  <c r="A42" i="6" s="1"/>
  <c r="C4" i="6"/>
  <c r="A24" i="6"/>
  <c r="B35" i="4"/>
  <c r="A22" i="6" s="1"/>
  <c r="G55" i="4"/>
  <c r="B56" i="4"/>
  <c r="A39" i="6" s="1"/>
  <c r="B50" i="4"/>
  <c r="A34" i="6" s="1"/>
  <c r="B68" i="4"/>
  <c r="A49" i="6" s="1"/>
  <c r="E4" i="5"/>
  <c r="G74" i="4"/>
  <c r="C4" i="5"/>
  <c r="G31" i="4"/>
  <c r="G61" i="4"/>
  <c r="G64" i="6"/>
  <c r="D31" i="4"/>
  <c r="D49" i="4"/>
  <c r="G37" i="4"/>
  <c r="G67" i="4"/>
  <c r="C32" i="6" l="1"/>
  <c r="F46" i="6"/>
  <c r="H46" i="6" s="1"/>
  <c r="F36" i="6"/>
  <c r="H36" i="6" s="1"/>
  <c r="H26" i="6"/>
  <c r="F51" i="6"/>
  <c r="H51" i="6" s="1"/>
  <c r="F67" i="6"/>
  <c r="H67" i="6" s="1"/>
  <c r="F41" i="6"/>
  <c r="H41" i="6" s="1"/>
  <c r="F31" i="6"/>
  <c r="H31" i="6" s="1"/>
  <c r="C52" i="6"/>
  <c r="D52" i="6"/>
  <c r="C68" i="6"/>
  <c r="C47" i="6"/>
  <c r="C29" i="6"/>
  <c r="H54" i="6"/>
  <c r="F58" i="6"/>
  <c r="H58" i="6" s="1"/>
  <c r="F60" i="6"/>
  <c r="H60" i="6" s="1"/>
  <c r="F63" i="6"/>
  <c r="H63" i="6" s="1"/>
  <c r="F59" i="6"/>
  <c r="H59" i="6" s="1"/>
  <c r="F57" i="6"/>
  <c r="H57" i="6" s="1"/>
  <c r="F55" i="6"/>
  <c r="F62" i="6"/>
  <c r="H62" i="6" s="1"/>
  <c r="C2" i="6"/>
  <c r="H65" i="6"/>
  <c r="B2" i="6"/>
  <c r="G69" i="6" a="1"/>
  <c r="G69" i="6" s="1"/>
  <c r="H69" i="6" s="1"/>
  <c r="F69" i="6"/>
  <c r="C69" i="6" s="1"/>
  <c r="H64" i="6"/>
  <c r="B64" i="6"/>
  <c r="D31" i="6" l="1"/>
  <c r="C31" i="6"/>
  <c r="D41" i="6"/>
  <c r="C41" i="6"/>
  <c r="D67" i="6"/>
  <c r="C67" i="6"/>
  <c r="C51" i="6"/>
  <c r="D51" i="6"/>
  <c r="D26" i="6"/>
  <c r="C26" i="6"/>
  <c r="D36" i="6"/>
  <c r="C36" i="6"/>
  <c r="D46" i="6"/>
  <c r="C46" i="6"/>
  <c r="C57" i="6"/>
  <c r="D57" i="6"/>
  <c r="D63" i="6"/>
  <c r="C63" i="6"/>
  <c r="D65" i="6"/>
  <c r="C65" i="6"/>
  <c r="D62" i="6"/>
  <c r="C62" i="6"/>
  <c r="F56" i="6"/>
  <c r="H56" i="6" s="1"/>
  <c r="H55" i="6"/>
  <c r="D59" i="6"/>
  <c r="C59" i="6"/>
  <c r="D60" i="6"/>
  <c r="C60" i="6"/>
  <c r="D58" i="6"/>
  <c r="C58" i="6"/>
  <c r="D54" i="6"/>
  <c r="C54" i="6"/>
  <c r="D64" i="6"/>
  <c r="C64" i="6"/>
  <c r="D55" i="6" l="1"/>
  <c r="C55" i="6"/>
  <c r="D56" i="6"/>
  <c r="C56"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<sst xmlns="http://schemas.openxmlformats.org/spreadsheetml/2006/main" count="22311" uniqueCount="15823">
  <si>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</si>
  <si>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</si>
  <si>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</si>
  <si>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</si>
  <si>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</si>
  <si>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</si>
  <si>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</si>
  <si>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</si>
  <si>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</si>
  <si>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</si>
  <si>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</si>
  <si>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</si>
  <si>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</si>
  <si>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</si>
  <si>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</si>
  <si>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</si>
  <si>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</si>
  <si>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</si>
  <si>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</si>
  <si>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</si>
  <si>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</si>
  <si>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</si>
  <si>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</si>
  <si>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</si>
  <si>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</si>
  <si>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</si>
  <si>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</si>
  <si>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</si>
  <si>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</si>
  <si>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</si>
  <si>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</si>
  <si>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</si>
  <si>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</si>
  <si>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</si>
  <si>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</si>
  <si>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</si>
  <si>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</si>
  <si>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</si>
  <si>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</si>
  <si>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</si>
  <si>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</si>
  <si>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</si>
  <si>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</si>
  <si>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</si>
  <si>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</si>
  <si>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</si>
  <si>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</si>
  <si>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</si>
  <si>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</si>
  <si>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</si>
  <si>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</si>
  <si>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</si>
  <si>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</si>
  <si>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</si>
  <si>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</si>
  <si>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</si>
  <si>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</si>
  <si>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</si>
  <si>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</si>
  <si>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</si>
  <si>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</si>
  <si>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</si>
  <si>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</si>
  <si>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</si>
  <si>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</si>
  <si>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</si>
  <si>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</si>
  <si>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</si>
  <si>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</si>
  <si>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</si>
  <si>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</si>
  <si>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</si>
  <si>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</si>
  <si>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</si>
  <si>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</si>
  <si>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</si>
  <si>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</si>
  <si>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</si>
  <si>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</si>
  <si>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</si>
  <si>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</si>
  <si>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</si>
  <si>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</si>
  <si>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</si>
  <si>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</si>
  <si>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</si>
  <si>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</si>
  <si>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</si>
  <si>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</si>
  <si>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</si>
  <si>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</si>
  <si>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</si>
  <si>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</si>
  <si>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</si>
  <si>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</si>
  <si>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</si>
  <si>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</si>
  <si>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</si>
  <si>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</si>
  <si>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</si>
  <si>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</si>
  <si>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</si>
  <si>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</si>
  <si>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</si>
  <si>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</si>
  <si>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</si>
  <si>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</si>
  <si>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</si>
  <si>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</si>
  <si>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</si>
  <si>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</si>
  <si>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</si>
  <si>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</si>
  <si>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</si>
  <si>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</si>
  <si>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</si>
  <si>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</si>
  <si>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</si>
  <si>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</si>
  <si>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</si>
  <si>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</si>
  <si>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</si>
  <si>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</si>
  <si>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</si>
  <si>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</si>
  <si>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</si>
  <si>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</si>
  <si>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</si>
  <si>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</si>
  <si>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</si>
  <si>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</si>
  <si>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</si>
  <si>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</si>
  <si>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</si>
  <si>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</si>
  <si>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</si>
  <si>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</si>
  <si>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</si>
  <si>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</si>
  <si>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</si>
  <si>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</si>
  <si>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</si>
  <si>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</si>
  <si>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</si>
  <si>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</si>
  <si>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</si>
  <si>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</si>
  <si>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</si>
  <si>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</si>
  <si>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</si>
  <si>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</si>
  <si>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</si>
  <si>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</si>
  <si>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</si>
  <si>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</si>
  <si>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</si>
  <si>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</si>
  <si>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</si>
  <si>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</si>
  <si>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</si>
  <si>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</si>
  <si>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</si>
  <si>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</si>
  <si>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</si>
  <si>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</si>
  <si>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</si>
  <si>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</si>
  <si>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</si>
  <si>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</si>
  <si>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</si>
  <si>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</si>
  <si>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</si>
  <si>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</si>
  <si>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</si>
  <si>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</si>
  <si>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</si>
  <si>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</si>
  <si>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</si>
  <si>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</si>
  <si>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</si>
  <si>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</si>
  <si>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</si>
  <si>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</si>
  <si>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</si>
  <si>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</si>
  <si>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</si>
  <si>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</si>
  <si>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</si>
  <si>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</si>
  <si>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</si>
  <si>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</si>
  <si>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</si>
  <si>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</si>
  <si>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</si>
  <si>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</si>
  <si>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</si>
  <si>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</si>
  <si>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</si>
  <si>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</si>
  <si>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</si>
  <si>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</si>
  <si>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</si>
  <si>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</si>
  <si>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</si>
  <si>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</si>
  <si>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</si>
  <si>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</si>
  <si>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</si>
  <si>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</si>
  <si>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</si>
  <si>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</si>
  <si>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</si>
  <si>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</si>
  <si>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</si>
  <si>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</si>
  <si>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</si>
  <si>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</si>
  <si>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</si>
  <si>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</si>
  <si>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</si>
  <si>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</si>
  <si>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</si>
  <si>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</si>
  <si>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</si>
  <si>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</si>
  <si>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</si>
  <si>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</si>
  <si>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</si>
  <si>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</si>
  <si>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</si>
  <si>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</si>
  <si>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</si>
  <si>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</si>
  <si>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</si>
  <si>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</si>
  <si>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</si>
  <si>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</si>
  <si>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</si>
  <si>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</si>
  <si>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</si>
  <si>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</si>
  <si>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</si>
  <si>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</si>
  <si>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</si>
  <si>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</si>
  <si>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</si>
  <si>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</si>
  <si>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</si>
  <si>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</si>
  <si>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</si>
  <si>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</si>
  <si>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</si>
  <si>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</si>
  <si>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</si>
  <si>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</si>
  <si>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</si>
  <si>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</si>
  <si>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</si>
  <si>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</si>
  <si>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</si>
  <si>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</si>
  <si>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</si>
  <si>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</si>
  <si>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</si>
  <si>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</si>
  <si>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</si>
  <si>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</si>
  <si>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</si>
  <si>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</si>
  <si>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</si>
  <si>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</si>
  <si>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</si>
  <si>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</si>
  <si>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</si>
  <si>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</si>
  <si>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</si>
  <si>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</si>
  <si>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</si>
  <si>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</si>
  <si>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</si>
  <si>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</si>
  <si>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</si>
  <si>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</si>
  <si>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</si>
  <si>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</si>
  <si>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</si>
  <si>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</si>
  <si>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</si>
  <si>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</si>
  <si>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</si>
  <si>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</si>
  <si>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</si>
  <si>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</si>
  <si>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</si>
  <si>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</si>
  <si>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</si>
  <si>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</si>
  <si>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</si>
  <si>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</si>
  <si>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</si>
  <si>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</si>
  <si>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</si>
  <si>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</si>
  <si>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</si>
  <si>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</si>
  <si>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</si>
  <si>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</si>
  <si>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</si>
  <si>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</si>
  <si>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</si>
  <si>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</si>
  <si>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</si>
  <si>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</si>
  <si>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</si>
  <si>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</si>
  <si>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</si>
  <si>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</si>
  <si>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</si>
  <si>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</si>
  <si>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</si>
  <si>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</si>
  <si>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</si>
  <si>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</si>
  <si>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</si>
  <si>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</si>
  <si>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</si>
  <si>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</si>
  <si>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</si>
  <si>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</si>
  <si>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</si>
  <si>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</si>
  <si>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</si>
  <si>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</si>
  <si>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</si>
  <si>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</si>
  <si>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</si>
  <si>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</si>
  <si>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</si>
  <si>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</si>
  <si>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</si>
  <si>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</si>
  <si>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</si>
  <si>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</si>
  <si>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</si>
  <si>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</si>
  <si>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</si>
  <si>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</si>
  <si>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</si>
  <si>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</si>
  <si>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</si>
  <si>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</si>
  <si>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</si>
  <si>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</si>
  <si>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</si>
  <si>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</si>
  <si>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</si>
  <si>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</si>
  <si>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</si>
  <si>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</si>
  <si>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</si>
  <si>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</si>
  <si>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</si>
  <si>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</si>
  <si>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</si>
  <si>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</si>
  <si>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</si>
  <si>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</si>
  <si>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</si>
  <si>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</si>
  <si>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</si>
  <si>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</si>
  <si>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</si>
  <si>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</si>
  <si>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</si>
  <si>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</si>
  <si>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</si>
  <si>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</si>
  <si>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</si>
  <si>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</si>
  <si>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</si>
  <si>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</si>
  <si>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</si>
  <si>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</si>
  <si>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</si>
  <si>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</si>
  <si>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</si>
  <si>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</si>
  <si>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</si>
  <si>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</si>
  <si>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</si>
  <si>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</si>
  <si>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</si>
  <si>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</si>
  <si>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</si>
  <si>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</si>
  <si>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</si>
  <si>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</si>
  <si>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</si>
  <si>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</si>
  <si>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</si>
  <si>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</si>
  <si>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</si>
  <si>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</si>
  <si>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</si>
  <si>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</si>
  <si>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</si>
  <si>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</si>
  <si>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</si>
  <si>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</si>
  <si>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</si>
  <si>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</si>
  <si>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</si>
  <si>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</si>
  <si>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</si>
  <si>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</si>
  <si>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</si>
  <si>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</si>
  <si>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</si>
  <si>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</si>
  <si>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</si>
  <si>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</si>
  <si>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</si>
  <si>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</si>
  <si>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</si>
  <si>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</si>
  <si>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</si>
  <si>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</si>
  <si>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</si>
  <si>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</si>
  <si>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</si>
  <si>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</si>
  <si>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</si>
  <si>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</si>
  <si>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</si>
  <si>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</si>
  <si>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</si>
  <si>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</si>
  <si>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</si>
  <si>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</si>
  <si>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</si>
  <si>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</si>
  <si>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</si>
  <si>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</si>
  <si>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</si>
  <si>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</si>
  <si>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</si>
  <si>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</si>
  <si>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</si>
  <si>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</si>
  <si>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</si>
  <si>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</si>
  <si>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</si>
  <si>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</si>
  <si>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</si>
  <si>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</si>
  <si>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</si>
  <si>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</si>
  <si>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</si>
  <si>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</si>
  <si>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</si>
  <si>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</si>
  <si>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</si>
  <si>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</si>
  <si>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</si>
  <si>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</si>
  <si>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</si>
  <si>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</si>
  <si>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</si>
  <si>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</si>
  <si>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</si>
  <si>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</si>
  <si>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</si>
  <si>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</si>
  <si>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</si>
  <si>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</si>
  <si>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</si>
  <si>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</si>
  <si>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</si>
  <si>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</si>
  <si>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</si>
  <si>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</si>
  <si>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</si>
  <si>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</si>
  <si>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</si>
  <si>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</si>
  <si>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</si>
  <si>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</si>
  <si>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</si>
  <si>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</si>
  <si>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</si>
  <si>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</si>
  <si>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</si>
  <si>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</si>
  <si>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</si>
  <si>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</si>
  <si>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</si>
  <si>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</si>
  <si>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</si>
  <si>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</si>
  <si>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</si>
  <si>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</si>
  <si>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</si>
  <si>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</si>
  <si>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</si>
  <si>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</si>
  <si>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</si>
  <si>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</si>
  <si>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</si>
  <si>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</si>
  <si>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</si>
  <si>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</si>
  <si>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</si>
  <si>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</si>
  <si>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</si>
  <si>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</si>
  <si>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</si>
  <si>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</si>
  <si>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</si>
  <si>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</si>
  <si>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</si>
  <si>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</si>
  <si>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</si>
  <si>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</si>
  <si>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</si>
  <si>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</si>
  <si>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</si>
  <si>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</si>
  <si>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</si>
  <si>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</si>
  <si>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</si>
  <si>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</si>
  <si>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</si>
  <si>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</si>
  <si>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</si>
  <si>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</si>
  <si>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</si>
  <si>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</si>
  <si>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</si>
  <si>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</si>
  <si>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</si>
  <si>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</si>
  <si>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</si>
  <si>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</si>
  <si>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</si>
  <si>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</si>
  <si>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</si>
  <si>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</si>
  <si>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</si>
  <si>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</si>
  <si>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</si>
  <si>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</si>
  <si>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</si>
  <si>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</si>
  <si>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</si>
  <si>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</si>
  <si>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</si>
  <si>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</si>
  <si>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</si>
  <si>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</si>
  <si>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</si>
  <si>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</si>
  <si>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</si>
  <si>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</si>
  <si>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</si>
  <si>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</si>
  <si>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</si>
  <si>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</si>
  <si>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</si>
  <si>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</si>
  <si>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</si>
  <si>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</si>
  <si>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</si>
  <si>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</si>
  <si>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</si>
  <si>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</si>
  <si>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</si>
  <si>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</si>
  <si>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</si>
  <si>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</si>
  <si>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</si>
  <si>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</si>
  <si>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</si>
  <si>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</si>
  <si>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</si>
  <si>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</si>
  <si>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</si>
  <si>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</si>
  <si>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</si>
  <si>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</si>
  <si>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</si>
  <si>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</si>
  <si>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</si>
  <si>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</si>
  <si>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</si>
  <si>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</si>
  <si>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</si>
  <si>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</si>
  <si>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</si>
  <si>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</si>
  <si>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</si>
  <si>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</si>
  <si>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</si>
  <si>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</si>
  <si>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</si>
  <si>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</si>
  <si>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</si>
  <si>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</si>
  <si>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</si>
  <si>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</si>
  <si>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</si>
  <si>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</si>
  <si>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</si>
  <si>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</si>
  <si>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</si>
  <si>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</si>
  <si>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</si>
  <si>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</si>
  <si>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</si>
  <si>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</si>
  <si>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</si>
  <si>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</si>
  <si>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</si>
  <si>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</si>
  <si>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</si>
  <si>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</si>
  <si>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</si>
  <si>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</si>
  <si>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</si>
  <si>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</si>
  <si>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</si>
  <si>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</si>
  <si>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</si>
  <si>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</si>
  <si>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</si>
  <si>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</si>
  <si>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</si>
  <si>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</si>
  <si>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</si>
  <si>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</si>
  <si>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</si>
  <si>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</si>
  <si>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</si>
  <si>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</si>
  <si>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</si>
  <si>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</si>
  <si>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</si>
  <si>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</si>
  <si>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</si>
  <si>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</si>
  <si>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</si>
  <si>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</si>
  <si>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</si>
  <si>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</si>
  <si>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</si>
  <si>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</si>
  <si>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</si>
  <si>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</si>
  <si>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</si>
  <si>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</si>
  <si>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</si>
  <si>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</si>
  <si>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</si>
  <si>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</si>
  <si>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</si>
  <si>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</si>
  <si>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</si>
  <si>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</si>
  <si>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</si>
  <si>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</si>
  <si>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</si>
  <si>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</si>
  <si>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</si>
  <si>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</si>
  <si>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</si>
  <si>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</si>
  <si>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</si>
  <si>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</si>
  <si>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</si>
  <si>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</si>
  <si>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</si>
  <si>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</si>
  <si>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</si>
  <si>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</si>
  <si>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</si>
  <si>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</si>
  <si>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</si>
  <si>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</si>
  <si>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</si>
  <si>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</si>
  <si>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</si>
  <si>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</si>
  <si>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</si>
  <si>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</si>
  <si>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</si>
  <si>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</si>
  <si>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</si>
  <si>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</si>
  <si>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</si>
  <si>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</si>
  <si>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</si>
  <si>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</si>
  <si>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</si>
  <si>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</si>
  <si>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</si>
  <si>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</si>
  <si>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</si>
  <si>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</si>
  <si>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</si>
  <si>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</si>
  <si>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</si>
  <si>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</si>
  <si>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</si>
  <si>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</si>
  <si>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</si>
  <si>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</si>
  <si>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</si>
  <si>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</si>
  <si>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</si>
  <si>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</si>
  <si>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</si>
  <si>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</si>
  <si>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</si>
  <si>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</si>
  <si>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</si>
  <si>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</si>
  <si>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</si>
  <si>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</si>
  <si>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</si>
  <si>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</si>
  <si>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</si>
  <si>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</si>
  <si>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</si>
  <si>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</si>
  <si>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</si>
  <si>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</si>
  <si>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</si>
  <si>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</si>
  <si>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</si>
  <si>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</si>
  <si>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</si>
  <si>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</si>
  <si>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</si>
  <si>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</si>
  <si>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</si>
  <si>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</si>
  <si>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</si>
  <si>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</si>
  <si>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</si>
  <si>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</si>
  <si>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</si>
  <si>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</si>
  <si>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</si>
  <si>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</si>
  <si>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</si>
  <si>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</si>
  <si>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</si>
  <si>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</si>
  <si>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</si>
  <si>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</si>
  <si>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</si>
  <si>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</si>
  <si>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</si>
  <si>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</si>
  <si>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</si>
  <si>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</si>
  <si>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</si>
  <si>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</si>
  <si>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</si>
  <si>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</si>
  <si>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</si>
  <si>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</si>
  <si>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</si>
  <si>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</si>
  <si>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</si>
  <si>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</si>
  <si>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</si>
  <si>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</si>
  <si>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</si>
  <si>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</si>
  <si>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</si>
  <si>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</si>
  <si>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</si>
  <si>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</si>
  <si>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</si>
  <si>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</si>
  <si>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</si>
  <si>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</si>
  <si>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</si>
  <si>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</si>
  <si>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</si>
  <si>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</si>
  <si>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</si>
  <si>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</si>
  <si>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</si>
  <si>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</si>
  <si>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</si>
  <si>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</si>
  <si>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</si>
  <si>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</si>
  <si>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</si>
  <si>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</si>
  <si>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</si>
  <si>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</si>
  <si>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</si>
  <si>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</si>
  <si>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</si>
  <si>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</si>
  <si>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</si>
  <si>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</si>
  <si>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</si>
  <si>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</si>
  <si>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</si>
  <si>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</si>
  <si>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</si>
  <si>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</si>
  <si>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</si>
  <si>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</si>
  <si>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</si>
  <si>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</si>
  <si>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</si>
  <si>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</si>
  <si>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</si>
  <si>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</si>
  <si>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</si>
  <si>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</si>
  <si>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</si>
  <si>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</si>
  <si>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</si>
  <si>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</si>
  <si>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</si>
  <si>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</si>
  <si>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</si>
  <si>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</si>
  <si>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</si>
  <si>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</si>
  <si>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</si>
  <si>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</si>
  <si>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</si>
  <si>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</si>
  <si>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</si>
  <si>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</si>
  <si>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</si>
  <si>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</si>
  <si>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</si>
  <si>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</si>
  <si>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</si>
  <si>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</si>
  <si>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</si>
  <si>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</si>
  <si>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</si>
  <si>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</si>
  <si>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</si>
  <si>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</si>
  <si>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</si>
  <si>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</si>
  <si>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</si>
  <si>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</si>
  <si>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</si>
  <si>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</si>
  <si>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</si>
  <si>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</si>
  <si>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</si>
  <si>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</si>
  <si>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</si>
  <si>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</si>
  <si>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</si>
  <si>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</si>
  <si>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</si>
  <si>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</si>
  <si>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</si>
  <si>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</si>
  <si>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</si>
  <si>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</si>
  <si>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</si>
  <si>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</si>
  <si>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</si>
  <si>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</si>
  <si>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</si>
  <si>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</si>
  <si>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</si>
  <si>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</si>
  <si>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</si>
  <si>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</si>
  <si>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</si>
  <si>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</si>
  <si>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</si>
  <si>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</si>
  <si>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</si>
  <si>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</si>
  <si>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</si>
  <si>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</si>
  <si>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</si>
  <si>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</si>
  <si>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</si>
  <si>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</si>
  <si>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</si>
  <si>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</si>
  <si>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</si>
  <si>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</si>
  <si>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</si>
  <si>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</si>
  <si>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</si>
  <si>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</si>
  <si>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</si>
  <si>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</si>
  <si>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</si>
  <si>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</si>
  <si>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</si>
  <si>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</si>
  <si>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</si>
  <si>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</si>
  <si>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</si>
  <si>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</si>
  <si>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</si>
  <si>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</si>
  <si>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</si>
  <si>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</si>
  <si>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</si>
  <si>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</si>
  <si>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</si>
  <si>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</si>
  <si>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</si>
  <si>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</si>
  <si>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</si>
  <si>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</si>
  <si>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</si>
  <si>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</si>
  <si>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</si>
  <si>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</si>
  <si>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</si>
  <si>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</si>
  <si>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</si>
  <si>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</si>
  <si>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</si>
  <si>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</si>
  <si>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</si>
  <si>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</si>
  <si>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</si>
  <si>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</si>
  <si>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</si>
  <si>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</si>
  <si>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</si>
  <si>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</si>
  <si>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</si>
  <si>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</si>
  <si>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</si>
  <si>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</si>
  <si>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</si>
  <si>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</si>
  <si>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</si>
  <si>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</si>
  <si>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</si>
  <si>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</si>
  <si>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</si>
  <si>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</si>
  <si>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</si>
  <si>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</si>
  <si>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</si>
  <si>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</si>
  <si>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</si>
  <si>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</si>
  <si>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</si>
  <si>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</si>
  <si>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</si>
  <si>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</si>
  <si>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</si>
  <si>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</si>
  <si>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</si>
  <si>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</si>
  <si>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</si>
  <si>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</si>
  <si>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</si>
  <si>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</si>
  <si>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</si>
  <si>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</si>
  <si>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</si>
  <si>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</si>
  <si>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</si>
  <si>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</si>
  <si>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</si>
  <si>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</si>
  <si>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</si>
  <si>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</si>
  <si>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</si>
  <si>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</si>
  <si>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</si>
  <si>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</si>
  <si>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</si>
  <si>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</si>
  <si>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</si>
  <si>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</si>
  <si>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</si>
  <si>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</si>
  <si>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</si>
  <si>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</si>
  <si>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</si>
  <si>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</si>
  <si>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</si>
  <si>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</si>
  <si>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</si>
  <si>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</si>
  <si>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</si>
  <si>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</si>
  <si>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</si>
  <si>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</si>
  <si>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</si>
  <si>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</si>
  <si>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</si>
  <si>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</si>
  <si>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</si>
  <si>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</si>
  <si>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</si>
  <si>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</si>
  <si>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</si>
  <si>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</si>
  <si>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</si>
  <si>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</si>
  <si>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</si>
  <si>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</si>
  <si>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</si>
  <si>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</si>
  <si>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</si>
  <si>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</si>
  <si>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</si>
  <si>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</si>
  <si>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</si>
  <si>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</si>
  <si>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</si>
  <si>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</si>
  <si>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</si>
  <si>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</si>
  <si>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</si>
  <si>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</si>
  <si>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</si>
  <si>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</si>
  <si>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</si>
  <si>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</si>
  <si>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</si>
  <si>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</si>
  <si>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</si>
  <si>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</si>
  <si>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</si>
  <si>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</si>
  <si>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</si>
  <si>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</si>
  <si>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</si>
  <si>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</si>
  <si>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</si>
  <si>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</si>
  <si>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</si>
  <si>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</si>
  <si>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</si>
  <si>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</si>
  <si>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</si>
  <si>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</si>
  <si>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</si>
  <si>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</si>
  <si>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</si>
  <si>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</si>
  <si>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</si>
  <si>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</si>
  <si>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</si>
  <si>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</si>
  <si>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</si>
  <si>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</si>
  <si>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</si>
  <si>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</si>
  <si>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</si>
  <si>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</si>
  <si>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</si>
  <si>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</si>
  <si>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</si>
  <si>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</si>
  <si>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</si>
  <si>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</si>
  <si>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</si>
  <si>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</si>
  <si>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</si>
  <si>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</si>
  <si>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</si>
  <si>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</si>
  <si>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</si>
  <si>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</si>
  <si>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</si>
  <si>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</si>
  <si>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</si>
  <si>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</si>
  <si>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</si>
  <si>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</si>
  <si>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</si>
  <si>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</si>
  <si>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</si>
  <si>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</si>
  <si>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</si>
  <si>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</si>
  <si>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</si>
  <si>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</si>
  <si>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</si>
  <si>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</si>
  <si>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</si>
  <si>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</si>
  <si>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</si>
  <si>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</si>
  <si>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</si>
  <si>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</si>
  <si>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</si>
  <si>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</si>
  <si>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</si>
  <si>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</si>
  <si>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</si>
  <si>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</si>
  <si>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</si>
  <si>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</si>
  <si>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</si>
  <si>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</si>
  <si>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</si>
  <si>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</si>
  <si>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</si>
  <si>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</si>
  <si>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</si>
  <si>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</si>
  <si>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</si>
  <si>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</si>
  <si>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</si>
  <si>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</si>
  <si>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</si>
  <si>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</si>
  <si>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</si>
  <si>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</si>
  <si>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</si>
  <si>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</si>
  <si>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</si>
  <si>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</si>
  <si>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</si>
  <si>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</si>
  <si>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</si>
  <si>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</si>
  <si>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</si>
  <si>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</si>
  <si>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</si>
  <si>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</si>
  <si>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</si>
  <si>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</si>
  <si>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</si>
  <si>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</si>
  <si>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</si>
  <si>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</si>
  <si>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</si>
  <si>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</si>
  <si>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</si>
  <si>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</si>
  <si>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</si>
  <si>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</si>
  <si>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</si>
  <si>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</si>
  <si>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</si>
  <si>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</si>
  <si>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</si>
  <si>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</si>
  <si>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</si>
  <si>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</si>
  <si>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</si>
  <si>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</si>
  <si>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</si>
  <si>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</si>
  <si>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</si>
  <si>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</si>
  <si>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</si>
  <si>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</si>
  <si>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</si>
  <si>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</si>
  <si>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</si>
  <si>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</si>
  <si>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</si>
  <si>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</si>
  <si>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</si>
  <si>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</si>
  <si>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</si>
  <si>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</si>
  <si>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</si>
  <si>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</si>
  <si>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</si>
  <si>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</si>
  <si>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</si>
  <si>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</si>
  <si>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</si>
  <si>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</si>
  <si>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</si>
  <si>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</si>
  <si>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</si>
  <si>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</si>
  <si>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</si>
  <si>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</si>
  <si>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</si>
  <si>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</si>
  <si>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</si>
  <si>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</si>
  <si>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</si>
  <si>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</si>
  <si>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</si>
  <si>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</si>
  <si>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</si>
  <si>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</si>
  <si>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</si>
  <si>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</si>
  <si>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</si>
  <si>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</si>
  <si>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</si>
  <si>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</si>
  <si>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</si>
  <si>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</si>
  <si>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</si>
  <si>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</si>
  <si>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</si>
  <si>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</si>
  <si>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</si>
  <si>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</si>
  <si>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</si>
  <si>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</si>
  <si>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</si>
  <si>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</si>
  <si>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</si>
  <si>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</si>
  <si>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</si>
  <si>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</si>
  <si>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</si>
  <si>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</si>
  <si>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</si>
  <si>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</si>
  <si>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</si>
  <si>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</si>
  <si>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</si>
  <si>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</si>
  <si>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</si>
  <si>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</si>
  <si>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</si>
  <si>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</si>
  <si>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</si>
  <si>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</si>
  <si>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</si>
  <si>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</si>
  <si>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</si>
  <si>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</si>
  <si>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</si>
  <si>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</si>
  <si>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</si>
  <si>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</si>
  <si>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</si>
  <si>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</si>
  <si>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</si>
  <si>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</si>
  <si>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</si>
  <si>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</si>
  <si>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</si>
  <si>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</si>
  <si>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</si>
  <si>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</si>
  <si>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</si>
  <si>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</si>
  <si>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</si>
  <si>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</si>
  <si>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</si>
  <si>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</si>
  <si>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</si>
  <si>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</si>
  <si>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</si>
  <si>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</si>
  <si>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</si>
  <si>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</si>
  <si>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</si>
  <si>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</si>
  <si>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</si>
  <si>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</si>
  <si>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</si>
  <si>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</si>
  <si>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</si>
  <si>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</si>
  <si>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</si>
  <si>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</si>
  <si>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</si>
  <si>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</si>
  <si>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</si>
  <si>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</si>
  <si>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</si>
  <si>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</si>
  <si>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</si>
  <si>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</si>
  <si>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</si>
  <si>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</si>
  <si>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</si>
  <si>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</si>
  <si>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</si>
  <si>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</si>
  <si>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</si>
  <si>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</si>
  <si>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</si>
  <si>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</si>
  <si>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</si>
  <si>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</si>
  <si>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</si>
  <si>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</si>
  <si>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</si>
  <si>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</si>
  <si>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</si>
  <si>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</si>
  <si>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</si>
  <si>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</si>
  <si>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</si>
  <si>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</si>
  <si>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</si>
  <si>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</si>
  <si>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</si>
  <si>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</si>
  <si>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</si>
  <si>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</si>
  <si>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</si>
  <si>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</si>
  <si>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</si>
  <si>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</si>
  <si>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</si>
  <si>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</si>
  <si>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</si>
  <si>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</si>
  <si>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</si>
  <si>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</si>
  <si>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</si>
  <si>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</si>
  <si>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</si>
  <si>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</si>
  <si>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</si>
  <si>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</si>
  <si>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</si>
  <si>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</si>
  <si>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</si>
  <si>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</si>
  <si>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</si>
  <si>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</si>
  <si>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</si>
  <si>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</si>
  <si>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</si>
  <si>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</si>
  <si>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</si>
  <si>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</si>
  <si>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</si>
  <si>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</si>
  <si>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</si>
  <si>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</si>
  <si>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</si>
  <si>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</si>
  <si>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</si>
  <si>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</si>
  <si>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</si>
  <si>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</si>
  <si>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</si>
  <si>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</si>
  <si>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</si>
  <si>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</si>
  <si>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</si>
  <si>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</si>
  <si>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</si>
  <si>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</si>
  <si>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</si>
  <si>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</si>
  <si>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</si>
  <si>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</si>
  <si>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</si>
  <si>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</si>
  <si>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</si>
  <si>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</si>
  <si>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</si>
  <si>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</si>
  <si>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</si>
  <si>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</si>
  <si>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</si>
  <si>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</si>
  <si>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</si>
  <si>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</si>
  <si>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</si>
  <si>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</si>
  <si>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</si>
  <si>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</si>
  <si>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</si>
  <si>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</si>
  <si>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</si>
  <si>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</si>
  <si>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</si>
  <si>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</si>
  <si>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</si>
  <si>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</si>
  <si>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</si>
  <si>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</si>
  <si>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</si>
  <si>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</si>
  <si>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</si>
  <si>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</si>
  <si>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</si>
  <si>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</si>
  <si>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</si>
  <si>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</si>
  <si>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</si>
  <si>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</si>
  <si>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</si>
  <si>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</si>
  <si>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</si>
  <si>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</si>
  <si>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</si>
  <si>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</si>
  <si>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</si>
  <si>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</si>
  <si>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</si>
  <si>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</si>
  <si>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</si>
  <si>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</si>
  <si>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</si>
  <si>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</si>
  <si>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</si>
  <si>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</si>
  <si>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</si>
  <si>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</si>
  <si>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</si>
  <si>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</si>
  <si>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</si>
  <si>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</si>
  <si>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</si>
  <si>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</si>
  <si>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</si>
  <si>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</si>
  <si>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</si>
  <si>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</si>
  <si>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</si>
  <si>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</si>
  <si>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</si>
  <si>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</si>
  <si>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</si>
  <si>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</si>
  <si>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</si>
  <si>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</si>
  <si>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</si>
  <si>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</si>
  <si>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</si>
  <si>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</si>
  <si>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</si>
  <si>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</si>
  <si>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</si>
  <si>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</si>
  <si>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</si>
  <si>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</si>
  <si>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</si>
  <si>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</si>
  <si>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</si>
  <si>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</si>
  <si>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</si>
  <si>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</si>
  <si>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</si>
  <si>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</si>
  <si>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</si>
  <si>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</si>
  <si>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</si>
  <si>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</si>
  <si>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</si>
  <si>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</si>
  <si>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</si>
  <si>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</si>
  <si>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</si>
  <si>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</si>
  <si>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</si>
  <si>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</si>
  <si>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</si>
  <si>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</si>
  <si>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</si>
  <si>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</si>
  <si>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</si>
  <si>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</si>
  <si>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</si>
  <si>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</si>
  <si>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</si>
  <si>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</si>
  <si>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</si>
  <si>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</si>
  <si>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</si>
  <si>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</si>
  <si>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</si>
  <si>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</si>
  <si>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</si>
  <si>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</si>
  <si>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</si>
  <si>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</si>
  <si>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</si>
  <si>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</si>
  <si>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</si>
  <si>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</si>
  <si>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</si>
  <si>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</si>
  <si>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</si>
  <si>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</si>
  <si>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</si>
  <si>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</si>
  <si>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</si>
  <si>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</si>
  <si>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</si>
  <si>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</si>
  <si>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</si>
  <si>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</si>
  <si>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</si>
  <si>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</si>
  <si>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</si>
  <si>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</si>
  <si>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</si>
  <si>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</si>
  <si>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</si>
  <si>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</si>
  <si>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</si>
  <si>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</si>
  <si>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</si>
  <si>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</si>
  <si>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</si>
  <si>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</si>
  <si>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</si>
  <si>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</si>
  <si>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</si>
  <si>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</si>
  <si>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</si>
  <si>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</si>
  <si>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</si>
  <si>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</si>
  <si>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</si>
  <si>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</si>
  <si>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</si>
  <si>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</si>
  <si>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</si>
  <si>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</si>
  <si>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</si>
  <si>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</si>
  <si>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</si>
  <si>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</si>
  <si>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</si>
  <si>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</si>
  <si>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</si>
  <si>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</si>
  <si>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</si>
  <si>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</si>
  <si>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</si>
  <si>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</si>
  <si>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</si>
  <si>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</si>
  <si>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</si>
  <si>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</si>
  <si>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</si>
  <si>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</si>
  <si>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</si>
  <si>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</si>
  <si>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</si>
  <si>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</si>
  <si>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</si>
  <si>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</si>
  <si>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</si>
  <si>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</si>
  <si>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</si>
  <si>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</si>
  <si>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</si>
  <si>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</si>
  <si>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</si>
  <si>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</si>
  <si>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</si>
  <si>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</si>
  <si>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</si>
  <si>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</si>
  <si>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</si>
  <si>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</si>
  <si>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</si>
  <si>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</si>
  <si>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</si>
  <si>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</si>
  <si>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</si>
  <si>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</si>
  <si>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</si>
  <si>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</si>
  <si>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</si>
  <si>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</si>
  <si>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</si>
  <si>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</si>
  <si>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</si>
  <si>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</si>
  <si>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</si>
  <si>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</si>
  <si>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</si>
  <si>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</si>
  <si>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</si>
  <si>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</si>
  <si>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</si>
  <si>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</si>
  <si>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</si>
  <si>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</si>
  <si>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</si>
  <si>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</si>
  <si>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</si>
  <si>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</si>
  <si>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</si>
  <si>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</si>
  <si>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</si>
  <si>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</si>
  <si>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</si>
  <si>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</si>
  <si>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</si>
  <si>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</si>
  <si>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</si>
  <si>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</si>
  <si>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</si>
  <si>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</si>
  <si>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</si>
  <si>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</si>
  <si>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</si>
  <si>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</si>
  <si>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</si>
  <si>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</si>
  <si>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</si>
  <si>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</si>
  <si>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</si>
  <si>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</si>
  <si>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</si>
  <si>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</si>
  <si>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</si>
  <si>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</si>
  <si>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</si>
  <si>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</si>
  <si>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</si>
  <si>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</si>
  <si>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</si>
  <si>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</si>
  <si>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</si>
  <si>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</si>
  <si>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</si>
  <si>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</si>
  <si>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</si>
  <si>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</si>
  <si>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</si>
  <si>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</si>
  <si>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</si>
  <si>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</si>
  <si>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</si>
  <si>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</si>
  <si>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</si>
  <si>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</si>
  <si>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</si>
  <si>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</si>
  <si>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</si>
  <si>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</si>
  <si>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</si>
  <si>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</si>
  <si>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</si>
  <si>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</si>
  <si>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</si>
  <si>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</si>
  <si>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</si>
  <si>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</si>
  <si>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</si>
  <si>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</si>
  <si>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</si>
  <si>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</si>
  <si>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</si>
  <si>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</si>
  <si>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</si>
  <si>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</si>
  <si>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</si>
  <si>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</si>
  <si>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</si>
  <si>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</si>
  <si>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</si>
  <si>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</si>
  <si>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</si>
  <si>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</si>
  <si>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</si>
  <si>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</si>
  <si>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</si>
  <si>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</si>
  <si>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</si>
  <si>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</si>
  <si>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</si>
  <si>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</si>
  <si>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</si>
  <si>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</si>
  <si>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</si>
  <si>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</si>
  <si>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</si>
  <si>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</si>
  <si>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</si>
  <si>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</si>
  <si>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</si>
  <si>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</si>
  <si>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</si>
  <si>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</si>
  <si>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</si>
  <si>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</si>
  <si>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</si>
  <si>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</si>
  <si>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</si>
  <si>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</si>
  <si>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</si>
  <si>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</si>
  <si>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</si>
  <si>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</si>
  <si>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</si>
  <si>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</si>
  <si>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</si>
  <si>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</si>
  <si>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</si>
  <si>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</si>
  <si>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</si>
  <si>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</si>
  <si>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</si>
  <si>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</si>
  <si>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</si>
  <si>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</si>
  <si>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</si>
  <si>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</si>
  <si>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</si>
  <si>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</si>
  <si>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</si>
  <si>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</si>
  <si>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</si>
  <si>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</si>
  <si>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</si>
  <si>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</si>
  <si>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</si>
  <si>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</si>
  <si>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</si>
  <si>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</si>
  <si>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</si>
  <si>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</si>
  <si>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</si>
  <si>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</si>
  <si>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</si>
  <si>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</si>
  <si>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</si>
  <si>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</si>
  <si>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</si>
  <si>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</si>
  <si>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</si>
  <si>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</si>
  <si>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</si>
  <si>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</si>
  <si>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</si>
  <si>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</si>
  <si>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</si>
  <si>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</si>
  <si>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</si>
  <si>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</si>
  <si>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</si>
  <si>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</si>
  <si>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</si>
  <si>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</si>
  <si>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</si>
  <si>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</si>
  <si>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</si>
  <si>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</si>
  <si>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</si>
  <si>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</si>
  <si>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</si>
  <si>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</si>
  <si>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</si>
  <si>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</si>
  <si>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</si>
  <si>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</si>
  <si>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</si>
  <si>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</si>
  <si>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</si>
  <si>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</si>
  <si>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</si>
  <si>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</si>
  <si>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</si>
  <si>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</si>
  <si>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</si>
  <si>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</si>
  <si>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</si>
  <si>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</si>
  <si>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</si>
  <si>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</si>
  <si>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</si>
  <si>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</si>
  <si>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</si>
  <si>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</si>
  <si>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</si>
  <si>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</si>
  <si>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</si>
  <si>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</si>
  <si>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</si>
  <si>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</si>
  <si>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</si>
  <si>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</si>
  <si>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</si>
  <si>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</si>
  <si>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</si>
  <si>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</si>
  <si>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</si>
  <si>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</si>
  <si>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</si>
  <si>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</si>
  <si>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</si>
  <si>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</si>
  <si>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</si>
  <si>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</si>
  <si>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</si>
  <si>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</si>
  <si>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</si>
  <si>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</si>
  <si>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</si>
  <si>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</si>
  <si>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</si>
  <si>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</si>
  <si>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</si>
  <si>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</si>
  <si>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</si>
  <si>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</si>
  <si>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</si>
  <si>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</si>
  <si>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</si>
  <si>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</si>
  <si>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</si>
  <si>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</si>
  <si>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</si>
  <si>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</si>
  <si>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</si>
  <si>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</si>
  <si>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</si>
  <si>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</si>
  <si>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</si>
  <si>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</si>
  <si>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</si>
  <si>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</si>
  <si>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</si>
  <si>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</si>
  <si>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</si>
  <si>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</si>
  <si>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</si>
  <si>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</si>
  <si>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</si>
  <si>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</si>
  <si>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</si>
  <si>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</si>
  <si>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</si>
  <si>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</si>
  <si>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</si>
  <si>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</si>
  <si>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</si>
  <si>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</si>
  <si>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</si>
  <si>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</si>
  <si>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</si>
  <si>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</si>
  <si>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</si>
  <si>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</si>
  <si>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</si>
  <si>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</si>
  <si>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</si>
  <si>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</si>
  <si>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</si>
  <si>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</si>
  <si>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</si>
  <si>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</si>
  <si>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</si>
  <si>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</si>
  <si>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</si>
  <si>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</si>
  <si>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</si>
  <si>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</si>
  <si>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</si>
  <si>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</si>
  <si>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</si>
  <si>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</si>
  <si>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</si>
  <si>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</si>
  <si>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</si>
  <si>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</si>
  <si>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</si>
  <si>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</si>
  <si>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</si>
  <si>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</si>
  <si>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</si>
  <si>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</si>
  <si>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</si>
  <si>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</si>
  <si>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</si>
  <si>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</si>
  <si>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</si>
  <si>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</si>
  <si>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</si>
  <si>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</si>
  <si>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</si>
  <si>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</si>
  <si>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</si>
  <si>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</si>
  <si>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</si>
  <si>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</si>
  <si>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</si>
  <si>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</si>
  <si>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</si>
  <si>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</si>
  <si>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</si>
  <si>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</si>
  <si>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</si>
  <si>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</si>
  <si>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</si>
  <si>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</si>
  <si>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</si>
  <si>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</si>
  <si>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</si>
  <si>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</si>
  <si>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</si>
  <si>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</si>
  <si>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</si>
  <si>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</si>
  <si>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</si>
  <si>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</si>
  <si>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</si>
  <si>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</si>
  <si>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</si>
  <si>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</si>
  <si>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</si>
  <si>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</si>
  <si>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</si>
  <si>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</si>
  <si>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</si>
  <si>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</si>
  <si>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</si>
  <si>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</si>
  <si>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</si>
  <si>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</si>
  <si>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</si>
  <si>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</si>
  <si>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</si>
  <si>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</si>
  <si>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</si>
  <si>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</si>
  <si>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</si>
  <si>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</si>
  <si>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</si>
  <si>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</si>
  <si>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</si>
  <si>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</si>
  <si>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</si>
  <si>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</si>
  <si>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</si>
  <si>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</si>
  <si>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</si>
  <si>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</si>
  <si>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</si>
  <si>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</si>
  <si>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</si>
  <si>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</si>
  <si>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</si>
  <si>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</si>
  <si>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</si>
  <si>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</si>
  <si>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</si>
  <si>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</si>
  <si>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</si>
  <si>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</si>
  <si>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</si>
  <si>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</si>
  <si>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</si>
  <si>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</si>
  <si>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</si>
  <si>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</si>
  <si>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</si>
  <si>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</si>
  <si>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</si>
  <si>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</si>
  <si>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</si>
  <si>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</si>
  <si>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</si>
  <si>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</si>
  <si>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</si>
  <si>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</si>
  <si>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</si>
  <si>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</si>
  <si>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</si>
  <si>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</si>
  <si>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</si>
  <si>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</si>
  <si>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</si>
  <si>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</si>
  <si>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</si>
  <si>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</si>
  <si>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</si>
  <si>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</si>
  <si>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</si>
  <si>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</si>
  <si>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</si>
  <si>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</si>
  <si>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</si>
  <si>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</si>
  <si>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</si>
  <si>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</si>
  <si>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</si>
  <si>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</si>
  <si>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</si>
  <si>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</si>
  <si>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</si>
  <si>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</si>
  <si>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</si>
  <si>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</si>
  <si>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</si>
  <si>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</si>
  <si>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</si>
  <si>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</si>
  <si>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</si>
  <si>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</si>
  <si>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</si>
  <si>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</si>
  <si>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</si>
  <si>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</si>
  <si>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</si>
  <si>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</si>
  <si>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</si>
  <si>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</si>
  <si>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</si>
  <si>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</si>
  <si>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</si>
  <si>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</si>
  <si>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</si>
  <si>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</si>
  <si>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</si>
  <si>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</si>
  <si>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</si>
  <si>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</si>
  <si>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</si>
  <si>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</si>
  <si>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</si>
  <si>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</si>
  <si>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</si>
  <si>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</si>
  <si>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</si>
  <si>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</si>
  <si>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</si>
  <si>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</si>
  <si>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</si>
  <si>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</si>
  <si>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</si>
  <si>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</si>
  <si>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</si>
  <si>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</si>
  <si>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</si>
  <si>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</si>
  <si>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</si>
  <si>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</si>
  <si>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</si>
  <si>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</si>
  <si>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</si>
  <si>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</si>
  <si>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</si>
  <si>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</si>
  <si>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</si>
  <si>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</si>
  <si>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</si>
  <si>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</si>
  <si>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</si>
  <si>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</si>
  <si>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</si>
  <si>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</si>
  <si>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</si>
  <si>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</si>
  <si>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</si>
  <si>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</si>
  <si>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</si>
  <si>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</si>
  <si>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</si>
  <si>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</si>
  <si>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</si>
  <si>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</si>
  <si>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</si>
  <si>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</si>
  <si>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</si>
  <si>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</si>
  <si>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</si>
  <si>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</si>
  <si>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</si>
  <si>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</si>
  <si>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</si>
  <si>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</si>
  <si>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</si>
  <si>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</si>
  <si>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</si>
  <si>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</si>
  <si>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</si>
  <si>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</si>
  <si>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</si>
  <si>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</si>
  <si>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</si>
  <si>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</si>
  <si>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</si>
  <si>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</si>
  <si>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</si>
  <si>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</si>
  <si>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</si>
  <si>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</si>
  <si>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</si>
  <si>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</si>
  <si>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</si>
  <si>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</si>
  <si>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</si>
  <si>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</si>
  <si>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</si>
  <si>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</si>
  <si>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</si>
  <si>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</si>
  <si>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</si>
  <si>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</si>
  <si>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</si>
  <si>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</si>
  <si>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</si>
  <si>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</si>
  <si>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</si>
  <si>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</si>
  <si>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</si>
  <si>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</si>
  <si>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</si>
  <si>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</si>
  <si>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</si>
  <si>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</si>
  <si>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</si>
  <si>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</si>
  <si>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</si>
  <si>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</si>
  <si>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</si>
  <si>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</si>
  <si>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</si>
  <si>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</si>
  <si>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</si>
  <si>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</si>
  <si>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</si>
  <si>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</si>
  <si>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</si>
  <si>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</si>
  <si>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</si>
  <si>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</si>
  <si>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</si>
  <si>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</si>
  <si>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</si>
  <si>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</si>
  <si>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</si>
  <si>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</si>
  <si>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</si>
  <si>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</si>
  <si>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</si>
  <si>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</si>
  <si>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</si>
  <si>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</si>
  <si>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</si>
  <si>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</si>
  <si>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</si>
  <si>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</si>
  <si>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</si>
  <si>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</si>
  <si>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</si>
  <si>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</si>
  <si>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</si>
  <si>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</si>
  <si>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</si>
  <si>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</si>
  <si>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</si>
  <si>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</si>
  <si>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</si>
  <si>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</si>
  <si>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</si>
  <si>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</si>
  <si>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</si>
  <si>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</si>
  <si>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</si>
  <si>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</si>
  <si>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</si>
  <si>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</si>
  <si>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</si>
  <si>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</si>
  <si>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</si>
  <si>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</si>
  <si>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</si>
  <si>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</si>
  <si>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</si>
  <si>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</si>
  <si>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</si>
  <si>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</si>
  <si>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</si>
  <si>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</si>
  <si>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</si>
  <si>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</si>
  <si>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</si>
  <si>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</si>
  <si>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</si>
  <si>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</si>
  <si>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</si>
  <si>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</si>
  <si>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</si>
  <si>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</si>
  <si>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</si>
  <si>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</si>
  <si>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</si>
  <si>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</si>
  <si>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</si>
  <si>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</si>
  <si>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</si>
  <si>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</si>
  <si>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</si>
  <si>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</si>
  <si>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</si>
  <si>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</si>
  <si>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</si>
  <si>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</si>
  <si>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</si>
  <si>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</si>
  <si>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</si>
  <si>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</si>
  <si>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</si>
  <si>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</si>
  <si>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</si>
  <si>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</si>
  <si>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</si>
  <si>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</si>
  <si>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</si>
  <si>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</si>
  <si>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</si>
  <si>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</si>
  <si>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</si>
  <si>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</si>
  <si>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</si>
  <si>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</si>
  <si>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</si>
  <si>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</si>
  <si>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</si>
  <si>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</si>
  <si>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</si>
  <si>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</si>
  <si>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</si>
  <si>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</si>
  <si>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</si>
  <si>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</si>
  <si>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</si>
  <si>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</si>
  <si>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</si>
  <si>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</si>
  <si>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</si>
  <si>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</si>
  <si>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</si>
  <si>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</si>
  <si>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</si>
  <si>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</si>
  <si>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</si>
  <si>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</si>
  <si>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</si>
  <si>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</si>
  <si>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</si>
  <si>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</si>
  <si>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</si>
  <si>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</si>
  <si>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</si>
  <si>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</si>
  <si>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</si>
  <si>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</si>
  <si>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</si>
  <si>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</si>
  <si>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</si>
  <si>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</si>
  <si>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</si>
  <si>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</si>
  <si>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</si>
  <si>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</si>
  <si>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</si>
  <si>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</si>
  <si>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</si>
  <si>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</si>
  <si>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</si>
  <si>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</si>
  <si>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</si>
  <si>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</si>
  <si>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</si>
  <si>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</si>
  <si>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</si>
  <si>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</si>
  <si>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</si>
  <si>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</si>
  <si>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</si>
  <si>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</si>
  <si>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</si>
  <si>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</si>
  <si>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</si>
  <si>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</si>
  <si>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</si>
  <si>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</si>
  <si>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</si>
  <si>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</si>
  <si>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</si>
  <si>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</si>
  <si>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</si>
  <si>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</si>
  <si>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</si>
  <si>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</si>
  <si>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</si>
  <si>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</si>
  <si>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</si>
  <si>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</si>
  <si>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</si>
  <si>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</si>
  <si>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</si>
  <si>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</si>
  <si>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</si>
  <si>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</si>
  <si>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</si>
  <si>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</si>
  <si>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</si>
  <si>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</si>
  <si>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</si>
  <si>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</si>
  <si>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</si>
  <si>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</si>
  <si>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</si>
  <si>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</si>
  <si>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</si>
  <si>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</si>
  <si>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</si>
  <si>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</si>
  <si>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</si>
  <si>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</si>
  <si>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</si>
  <si>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</si>
  <si>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</si>
  <si>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</si>
  <si>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</si>
  <si>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</si>
  <si>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</si>
  <si>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</si>
  <si>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</si>
  <si>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</si>
  <si>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</si>
  <si>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</si>
  <si>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</si>
  <si>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</si>
  <si>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</si>
  <si>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</si>
  <si>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</si>
  <si>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</si>
  <si>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</si>
  <si>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</si>
  <si>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</si>
  <si>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</si>
  <si>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</si>
  <si>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</si>
  <si>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</si>
  <si>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</si>
  <si>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</si>
  <si>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</si>
  <si>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</si>
  <si>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</si>
  <si>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</si>
  <si>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</si>
  <si>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</si>
  <si>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</si>
  <si>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</si>
  <si>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</si>
  <si>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</si>
  <si>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</si>
  <si>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</si>
  <si>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</si>
  <si>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</si>
  <si>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</si>
  <si>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</si>
  <si>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</si>
  <si>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</si>
  <si>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</si>
  <si>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</si>
  <si>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</si>
  <si>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</si>
  <si>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</si>
  <si>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</si>
  <si>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</si>
  <si>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</si>
  <si>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</si>
  <si>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</si>
  <si>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</si>
  <si>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</si>
  <si>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</si>
  <si>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</si>
  <si>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</si>
  <si>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</si>
  <si>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</si>
  <si>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</si>
  <si>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</si>
  <si>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</si>
  <si>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</si>
  <si>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</si>
  <si>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</si>
  <si>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</si>
  <si>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</si>
  <si>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</si>
  <si>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</si>
  <si>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</si>
  <si>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</si>
  <si>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</si>
  <si>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</si>
  <si>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</si>
  <si>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</si>
  <si>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</si>
  <si>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</si>
  <si>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</si>
  <si>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</si>
  <si>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</si>
  <si>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</si>
  <si>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</si>
  <si>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</si>
  <si>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</si>
  <si>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</si>
  <si>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</si>
  <si>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</si>
  <si>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</si>
  <si>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</si>
  <si>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</si>
  <si>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</si>
  <si>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</si>
  <si>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</si>
  <si>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</si>
  <si>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</si>
  <si>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</si>
  <si>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</si>
  <si>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</si>
  <si>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</si>
  <si>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</si>
  <si>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</si>
  <si>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</si>
  <si>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</si>
  <si>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</si>
  <si>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</si>
  <si>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</si>
  <si>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</si>
  <si>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</si>
  <si>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</si>
  <si>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</si>
  <si>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</si>
  <si>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</si>
  <si>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</si>
  <si>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</si>
  <si>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</si>
  <si>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</si>
  <si>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</si>
  <si>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</si>
  <si>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</si>
  <si>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</si>
  <si>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</si>
  <si>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</si>
  <si>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</si>
  <si>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</si>
  <si>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</si>
  <si>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</si>
  <si>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</si>
  <si>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</si>
  <si>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</si>
  <si>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</si>
  <si>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</si>
  <si>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</si>
  <si>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</si>
  <si>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</si>
  <si>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</si>
  <si>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</si>
  <si>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</si>
  <si>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</si>
  <si>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</si>
  <si>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</si>
  <si>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</si>
  <si>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</si>
  <si>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</si>
  <si>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</si>
  <si>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</si>
  <si>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</si>
  <si>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</si>
  <si>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</si>
  <si>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</si>
  <si>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</si>
  <si>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</si>
  <si>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</si>
  <si>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</si>
  <si>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</si>
  <si>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</si>
  <si>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</si>
  <si>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</si>
  <si>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</si>
  <si>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</si>
  <si>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</si>
  <si>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</si>
  <si>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</si>
  <si>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</si>
  <si>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</si>
  <si>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</si>
  <si>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</si>
  <si>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</si>
  <si>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</si>
  <si>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</si>
  <si>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</si>
  <si>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</si>
  <si>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</si>
  <si>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</si>
  <si>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</si>
  <si>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</si>
  <si>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</si>
  <si>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</si>
  <si>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</si>
  <si>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</si>
  <si>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</si>
  <si>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</si>
  <si>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</si>
  <si>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</si>
  <si>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</si>
  <si>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</si>
  <si>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</si>
  <si>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</si>
  <si>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</si>
  <si>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</si>
  <si>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</si>
  <si>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</si>
  <si>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</si>
  <si>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</si>
  <si>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</si>
  <si>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</si>
  <si>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</si>
  <si>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</si>
  <si>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</si>
  <si>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</si>
  <si>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</si>
  <si>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</si>
  <si>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</si>
  <si>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</si>
  <si>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</si>
  <si>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</si>
  <si>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</si>
  <si>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</si>
  <si>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</si>
  <si>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</si>
  <si>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</si>
  <si>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</si>
  <si>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</si>
  <si>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</si>
  <si>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</si>
  <si>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</si>
  <si>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</si>
  <si>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</si>
  <si>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</si>
  <si>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</si>
  <si>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</si>
  <si>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</si>
  <si>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</si>
  <si>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</si>
  <si>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</si>
  <si>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</si>
  <si>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</si>
  <si>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</si>
  <si>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</si>
  <si>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</si>
  <si>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</si>
  <si>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</si>
  <si>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</si>
  <si>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</si>
  <si>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</si>
  <si>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</si>
  <si>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</si>
  <si>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</si>
  <si>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</si>
  <si>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</si>
  <si>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</si>
  <si>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</si>
  <si>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</si>
  <si>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</si>
  <si>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</si>
  <si>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</si>
  <si>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</si>
  <si>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</si>
  <si>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</si>
  <si>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</si>
  <si>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</si>
  <si>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</si>
  <si>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</si>
  <si>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</si>
  <si>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</si>
  <si>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</si>
  <si>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</si>
  <si>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</si>
  <si>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</si>
  <si>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</si>
  <si>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</si>
  <si>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</si>
  <si>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</si>
  <si>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</si>
  <si>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</si>
  <si>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</si>
  <si>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</si>
  <si>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</si>
  <si>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</si>
  <si>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</si>
  <si>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</si>
  <si>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</si>
  <si>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</si>
  <si>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</si>
  <si>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</si>
  <si>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</si>
  <si>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</si>
  <si>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</si>
  <si>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</si>
  <si>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</si>
  <si>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</si>
  <si>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</si>
  <si>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</si>
  <si>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</si>
  <si>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</si>
  <si>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</si>
  <si>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</si>
  <si>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</si>
  <si>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</si>
  <si>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</si>
  <si>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</si>
  <si>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</si>
  <si>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</si>
  <si>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</si>
  <si>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</si>
  <si>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</si>
  <si>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</si>
  <si>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</si>
  <si>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</si>
  <si>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</si>
  <si>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</si>
  <si>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</si>
  <si>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</si>
  <si>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</si>
  <si>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</si>
  <si>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</si>
  <si>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</si>
  <si>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</si>
  <si>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</si>
  <si>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</si>
  <si>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</si>
  <si>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</si>
  <si>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</si>
  <si>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</si>
  <si>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</si>
  <si>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</si>
  <si>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</si>
  <si>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</si>
  <si>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</si>
  <si>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</si>
  <si>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</si>
  <si>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</si>
  <si>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</si>
  <si>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</si>
  <si>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</si>
  <si>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</si>
  <si>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</si>
  <si>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</si>
  <si>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</si>
  <si>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</si>
  <si>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</si>
  <si>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</si>
  <si>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</si>
  <si>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</si>
  <si>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</si>
  <si>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</si>
  <si>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</si>
  <si>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</si>
  <si>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</si>
  <si>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</si>
  <si>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</si>
  <si>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</si>
  <si>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</si>
  <si>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</si>
  <si>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</si>
  <si>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</si>
  <si>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</si>
  <si>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</si>
  <si>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</si>
  <si>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</si>
  <si>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</si>
  <si>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</si>
  <si>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</si>
  <si>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</si>
  <si>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</si>
  <si>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</si>
  <si>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</si>
  <si>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</si>
  <si>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</si>
  <si>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</si>
  <si>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</si>
  <si>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</si>
  <si>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</si>
  <si>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</si>
  <si>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</si>
  <si>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</si>
  <si>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</si>
  <si>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</si>
  <si>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</si>
  <si>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</si>
  <si>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</si>
  <si>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</si>
  <si>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</si>
  <si>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</si>
  <si>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</si>
  <si>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</si>
  <si>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</si>
  <si>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</si>
  <si>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</si>
  <si>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</si>
  <si>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</si>
  <si>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</si>
  <si>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</si>
  <si>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</si>
  <si>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</si>
  <si>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</si>
  <si>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</si>
  <si>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</si>
  <si>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</si>
  <si>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</si>
  <si>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</si>
  <si>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</si>
  <si>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</si>
  <si>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</si>
  <si>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</si>
  <si>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</si>
  <si>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</si>
  <si>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</si>
  <si>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</si>
  <si>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</si>
  <si>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</si>
  <si>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</si>
  <si>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</si>
  <si>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</si>
  <si>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</si>
  <si>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</si>
  <si>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</si>
  <si>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</si>
  <si>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</si>
  <si>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</si>
  <si>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</si>
  <si>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</si>
  <si>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</si>
  <si>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</si>
  <si>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</si>
  <si>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</si>
  <si>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</si>
  <si>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</si>
  <si>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</si>
  <si>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</si>
  <si>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</si>
  <si>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</si>
  <si>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</si>
  <si>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</si>
  <si>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</si>
  <si>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</si>
  <si>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</si>
  <si>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</si>
  <si>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</si>
  <si>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</si>
  <si>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</si>
  <si>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</si>
  <si>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</si>
  <si>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</si>
  <si>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</si>
  <si>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</si>
  <si>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</si>
  <si>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</si>
  <si>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</si>
  <si>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</si>
  <si>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</si>
  <si>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</si>
  <si>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</si>
  <si>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</si>
  <si>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</si>
  <si>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</si>
  <si>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</si>
  <si>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</si>
  <si>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</si>
  <si>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</si>
  <si>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</si>
  <si>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</si>
  <si>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</si>
  <si>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</si>
  <si>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</si>
  <si>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</si>
  <si>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</si>
  <si>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</si>
  <si>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</si>
  <si>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</si>
  <si>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</si>
  <si>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</si>
  <si>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</si>
  <si>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</si>
  <si>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</si>
  <si>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</si>
  <si>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</si>
  <si>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</si>
  <si>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</si>
  <si>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</si>
  <si>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</si>
  <si>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</si>
  <si>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</si>
  <si>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</si>
  <si>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</si>
  <si>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</si>
  <si>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</si>
  <si>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</si>
  <si>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</si>
  <si>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</si>
  <si>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</si>
  <si>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</si>
  <si>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</si>
  <si>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</si>
  <si>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</si>
  <si>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</si>
  <si>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</si>
  <si>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</si>
  <si>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</si>
  <si>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</si>
  <si>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</si>
  <si>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</si>
  <si>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</si>
  <si>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</si>
  <si>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</si>
  <si>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</si>
  <si>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</si>
  <si>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</si>
  <si>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</si>
  <si>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</si>
  <si>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</si>
  <si>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</si>
  <si>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</si>
  <si>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</si>
  <si>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</si>
  <si>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</si>
  <si>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</si>
  <si>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</si>
  <si>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</si>
  <si>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</si>
  <si>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</si>
  <si>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</si>
  <si>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</si>
  <si>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</si>
  <si>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</si>
  <si>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</si>
  <si>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</si>
  <si>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</si>
  <si>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</si>
  <si>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</si>
  <si>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</si>
  <si>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</si>
  <si>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</si>
  <si>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</si>
  <si>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</si>
  <si>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</si>
  <si>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</si>
  <si>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</si>
  <si>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</si>
  <si>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</si>
  <si>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</si>
  <si>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</si>
  <si>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</si>
  <si>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</si>
  <si>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</si>
  <si>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</si>
  <si>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</si>
  <si>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</si>
  <si>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</si>
  <si>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</si>
  <si>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</si>
  <si>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</si>
  <si>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</si>
  <si>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</si>
  <si>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</si>
  <si>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</si>
  <si>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</si>
  <si>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</si>
  <si>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</si>
  <si>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</si>
  <si>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</si>
  <si>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</si>
  <si>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</si>
  <si>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</si>
  <si>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</si>
  <si>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</si>
  <si>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</si>
  <si>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</si>
  <si>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</si>
  <si>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</si>
  <si>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</si>
  <si>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</si>
  <si>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</si>
  <si>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</si>
  <si>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</si>
  <si>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</si>
  <si>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</si>
  <si>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</si>
  <si>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</si>
  <si>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</si>
  <si>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</si>
  <si>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</si>
  <si>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</si>
  <si>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</si>
  <si>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</si>
  <si>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</si>
  <si>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</si>
  <si>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</si>
  <si>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</si>
  <si>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</si>
  <si>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</si>
  <si>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</si>
  <si>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</si>
  <si>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</si>
  <si>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</si>
  <si>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</si>
  <si>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</si>
  <si>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</si>
  <si>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</si>
  <si>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</si>
  <si>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</si>
  <si>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</si>
  <si>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</si>
  <si>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</si>
  <si>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</si>
  <si>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</si>
  <si>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</si>
  <si>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</si>
  <si>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</si>
  <si>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</si>
  <si>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</si>
  <si>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</si>
  <si>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</si>
  <si>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</si>
  <si>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</si>
  <si>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</si>
  <si>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</si>
  <si>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</si>
  <si>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</si>
  <si>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</si>
  <si>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</si>
  <si>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</si>
  <si>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</si>
  <si>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</si>
  <si>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</si>
  <si>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</si>
  <si>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</si>
  <si>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</si>
  <si>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</si>
  <si>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</si>
  <si>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</si>
  <si>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</si>
  <si>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</si>
  <si>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</si>
  <si>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</si>
  <si>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</si>
  <si>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</si>
  <si>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</si>
  <si>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</si>
  <si>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</si>
  <si>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</si>
  <si>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</si>
  <si>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</si>
  <si>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</si>
  <si>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</si>
  <si>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</si>
  <si>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</si>
  <si>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</si>
  <si>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</si>
  <si>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</si>
  <si>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</si>
  <si>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</si>
  <si>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</si>
  <si>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</si>
  <si>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</si>
  <si>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</si>
  <si>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</si>
  <si>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</si>
  <si>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</si>
  <si>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</si>
  <si>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</si>
  <si>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</si>
  <si>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</si>
  <si>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</si>
  <si>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</si>
  <si>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</si>
  <si>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</si>
  <si>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</si>
  <si>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</si>
  <si>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</si>
  <si>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</si>
  <si>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</si>
  <si>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</si>
  <si>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</si>
  <si>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</si>
  <si>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</si>
  <si>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</si>
  <si>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</si>
  <si>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</si>
  <si>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</si>
  <si>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</si>
  <si>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</si>
  <si>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</si>
  <si>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</si>
  <si>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</si>
  <si>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</si>
  <si>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</si>
  <si>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</si>
  <si>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</si>
  <si>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</si>
  <si>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</si>
  <si>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</si>
  <si>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</si>
  <si>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</si>
  <si>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</si>
  <si>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</si>
  <si>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</si>
  <si>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</si>
  <si>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</si>
  <si>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</si>
  <si>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</si>
  <si>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</si>
  <si>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</si>
  <si>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</si>
  <si>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</si>
  <si>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</si>
  <si>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</si>
  <si>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</si>
  <si>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</si>
  <si>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</si>
  <si>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</si>
  <si>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</si>
  <si>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</si>
  <si>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</si>
  <si>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</si>
  <si>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</si>
  <si>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</si>
  <si>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</si>
  <si>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</si>
  <si>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</si>
  <si>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</si>
  <si>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</si>
  <si>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</si>
  <si>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</si>
  <si>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</si>
  <si>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</si>
  <si>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</si>
  <si>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</si>
  <si>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</si>
  <si>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</si>
  <si>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</si>
  <si>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</si>
  <si>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</si>
  <si>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</si>
  <si>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</si>
  <si>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</si>
  <si>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</si>
  <si>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</si>
  <si>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</si>
  <si>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</si>
  <si>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</si>
  <si>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</si>
  <si>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</si>
  <si>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</si>
  <si>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</si>
  <si>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</si>
  <si>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</si>
  <si>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</si>
  <si>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</si>
  <si>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</si>
  <si>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</si>
  <si>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</si>
  <si>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</si>
  <si>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</si>
  <si>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</si>
  <si>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</si>
  <si>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</si>
  <si>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</si>
  <si>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</si>
  <si>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</si>
  <si>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</si>
  <si>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</si>
  <si>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</si>
  <si>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</si>
  <si>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</si>
  <si>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</si>
  <si>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</si>
  <si>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</si>
  <si>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</si>
  <si>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</si>
  <si>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</si>
  <si>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</si>
  <si>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</si>
  <si>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</si>
  <si>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</si>
  <si>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</si>
  <si>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</si>
  <si>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</si>
  <si>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</si>
  <si>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</si>
  <si>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</si>
  <si>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</si>
  <si>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</si>
  <si>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</si>
  <si>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</si>
  <si>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</si>
  <si>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</si>
  <si>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</si>
  <si>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</si>
  <si>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</si>
  <si>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</si>
  <si>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</si>
  <si>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</si>
  <si>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</si>
  <si>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</si>
  <si>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</si>
  <si>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</si>
  <si>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</si>
  <si>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</si>
  <si>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</si>
  <si>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</si>
  <si>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</si>
  <si>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</si>
  <si>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</si>
  <si>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</si>
  <si>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</si>
  <si>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</si>
  <si>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</si>
  <si>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</si>
  <si>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</si>
  <si>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</si>
  <si>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</si>
  <si>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</si>
  <si>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</si>
  <si>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</si>
  <si>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</si>
  <si>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</si>
  <si>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</si>
  <si>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</si>
  <si>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</si>
  <si>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</si>
  <si>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</si>
  <si>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</si>
  <si>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</si>
  <si>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</si>
  <si>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</si>
  <si>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</si>
  <si>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</si>
  <si>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</si>
  <si>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</si>
  <si>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</si>
  <si>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</si>
  <si>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</si>
  <si>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</si>
  <si>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</si>
  <si>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</si>
  <si>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</si>
  <si>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</si>
  <si>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</si>
  <si>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</si>
  <si>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</si>
  <si>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</si>
  <si>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</si>
  <si>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</si>
  <si>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</si>
  <si>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</si>
  <si>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</si>
  <si>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</si>
  <si>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</si>
  <si>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</si>
  <si>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</si>
  <si>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</si>
  <si>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</si>
  <si>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</si>
  <si>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</si>
  <si>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</si>
  <si>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</si>
  <si>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</si>
  <si>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</si>
  <si>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</si>
  <si>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</si>
  <si>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</si>
  <si>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</si>
  <si>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</si>
  <si>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</si>
  <si>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</si>
  <si>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</si>
  <si>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</si>
  <si>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</si>
  <si>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</si>
  <si>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</si>
  <si>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</si>
  <si>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</si>
  <si>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</si>
  <si>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</si>
  <si>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</si>
  <si>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</si>
  <si>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</si>
  <si>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</si>
  <si>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</si>
  <si>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</si>
  <si>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</si>
  <si>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</si>
  <si>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</si>
  <si>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</si>
  <si>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</si>
  <si>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</si>
  <si>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</si>
  <si>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</si>
  <si>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</si>
  <si>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</si>
  <si>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</si>
  <si>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</si>
  <si>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</si>
  <si>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</si>
  <si>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</si>
  <si>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</si>
  <si>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</si>
  <si>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</si>
  <si>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</si>
  <si>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</si>
  <si>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</si>
  <si>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</si>
  <si>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</si>
  <si>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</si>
  <si>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</si>
  <si>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</si>
  <si>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</si>
  <si>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</si>
  <si>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</si>
  <si>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</si>
  <si>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</si>
  <si>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</si>
  <si>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</si>
  <si>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</si>
  <si>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</si>
  <si>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</si>
  <si>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</si>
  <si>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</si>
  <si>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</si>
  <si>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</si>
  <si>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</si>
  <si>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</si>
  <si>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</si>
  <si>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</si>
  <si>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</si>
  <si>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</si>
  <si>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</si>
  <si>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</si>
  <si>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</si>
  <si>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</si>
  <si>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</si>
  <si>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</si>
  <si>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</si>
  <si>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</si>
  <si>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</si>
  <si>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</si>
  <si>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</si>
  <si>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</si>
  <si>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</si>
  <si>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</si>
  <si>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</si>
  <si>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</si>
  <si>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</si>
  <si>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</si>
  <si>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</si>
  <si>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</si>
  <si>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</si>
  <si>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</si>
  <si>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</si>
  <si>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</si>
  <si>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</si>
  <si>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</si>
  <si>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</si>
  <si>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</si>
  <si>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</si>
  <si>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</si>
  <si>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</si>
  <si>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</si>
  <si>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</si>
  <si>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</si>
  <si>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</si>
  <si>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</si>
  <si>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</si>
  <si>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</si>
  <si>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</si>
  <si>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</si>
  <si>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</si>
  <si>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</si>
  <si>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</si>
  <si>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</si>
  <si>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</si>
  <si>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</si>
  <si>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</si>
  <si>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</si>
  <si>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</si>
  <si>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</si>
  <si>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</si>
  <si>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</si>
  <si>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</si>
  <si>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</si>
  <si>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</si>
  <si>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</si>
  <si>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</si>
  <si>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</si>
  <si>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</si>
  <si>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</si>
  <si>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</si>
  <si>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</si>
  <si>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</si>
  <si>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</si>
  <si>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</si>
  <si>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</si>
  <si>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</si>
  <si>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</si>
  <si>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</si>
  <si>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</si>
  <si>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</si>
  <si>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</si>
  <si>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</si>
  <si>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</si>
  <si>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</si>
  <si>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</si>
  <si>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</si>
  <si>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</si>
  <si>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</si>
  <si>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</si>
  <si>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</si>
  <si>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</si>
  <si>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</si>
  <si>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</si>
  <si>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</si>
  <si>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</si>
  <si>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</si>
  <si>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</si>
  <si>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</si>
  <si>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</si>
  <si>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</si>
  <si>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</si>
  <si>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</si>
  <si>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</si>
  <si>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</si>
  <si>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</si>
  <si>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</si>
  <si>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</si>
  <si>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</si>
  <si>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</si>
  <si>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</si>
  <si>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</si>
  <si>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</si>
  <si>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</si>
  <si>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</si>
  <si>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</si>
  <si>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</si>
  <si>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</si>
  <si>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</si>
  <si>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</si>
  <si>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</si>
  <si>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</si>
  <si>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</si>
  <si>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</si>
  <si>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</si>
  <si>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</si>
  <si>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</si>
  <si>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</si>
  <si>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</si>
  <si>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</si>
  <si>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</si>
  <si>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</si>
  <si>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</si>
  <si>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</si>
  <si>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</si>
  <si>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</si>
  <si>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</si>
  <si>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</si>
  <si>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</si>
  <si>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</si>
  <si>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</si>
  <si>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</si>
  <si>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</si>
  <si>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</si>
  <si>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</si>
  <si>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</si>
  <si>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</si>
  <si>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</si>
  <si>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</si>
  <si>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</si>
  <si>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</si>
  <si>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</si>
  <si>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</si>
  <si>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</si>
  <si>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</si>
  <si>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</si>
  <si>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</si>
  <si>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</si>
  <si>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</si>
  <si>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</si>
  <si>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</si>
  <si>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</si>
  <si>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</si>
  <si>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</si>
  <si>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</si>
  <si>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</si>
  <si>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</si>
  <si>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</si>
  <si>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</si>
  <si>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</si>
  <si>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</si>
  <si>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</si>
  <si>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</si>
  <si>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</si>
  <si>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</si>
  <si>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</si>
  <si>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</si>
  <si>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</si>
  <si>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</si>
  <si>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</si>
  <si>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</si>
  <si>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</si>
  <si>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</si>
  <si>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</si>
  <si>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</si>
  <si>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</si>
  <si>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</si>
  <si>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</si>
  <si>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</si>
  <si>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</si>
  <si>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</si>
  <si>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</si>
  <si>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</si>
  <si>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</si>
  <si>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</si>
  <si>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</si>
  <si>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</si>
  <si>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</si>
  <si>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</si>
  <si>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</si>
  <si>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</si>
  <si>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</si>
  <si>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</si>
  <si>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</si>
  <si>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</si>
  <si>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</si>
  <si>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</si>
  <si>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</si>
  <si>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</si>
  <si>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</si>
  <si>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</si>
  <si>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</si>
  <si>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</si>
  <si>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</si>
  <si>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</si>
  <si>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</si>
  <si>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</si>
  <si>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</si>
  <si>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</si>
  <si>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</si>
  <si>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</si>
  <si>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</si>
  <si>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</si>
  <si>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</si>
  <si>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</si>
  <si>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</si>
  <si>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</si>
  <si>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</si>
  <si>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</si>
  <si>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</si>
  <si>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</si>
  <si>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</si>
  <si>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</si>
  <si>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</si>
  <si>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</si>
  <si>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</si>
  <si>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</si>
  <si>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</si>
  <si>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</si>
  <si>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</si>
  <si>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</si>
  <si>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</si>
  <si>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</si>
  <si>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</si>
  <si>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</si>
  <si>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</si>
  <si>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</si>
  <si>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</si>
  <si>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</si>
  <si>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</si>
  <si>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</si>
  <si>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</si>
  <si>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</si>
  <si>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</si>
  <si>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</si>
  <si>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</si>
  <si>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</si>
  <si>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</si>
  <si>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</si>
  <si>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</si>
  <si>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</si>
  <si>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</si>
  <si>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</si>
  <si>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</si>
  <si>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</si>
  <si>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</si>
  <si>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</si>
  <si>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</si>
  <si>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</si>
  <si>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</si>
  <si>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</si>
  <si>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</si>
  <si>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</si>
  <si>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</si>
  <si>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</si>
  <si>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</si>
  <si>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</si>
  <si>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</si>
  <si>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</si>
  <si>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</si>
  <si>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</si>
  <si>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</si>
  <si>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</si>
  <si>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</si>
  <si>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</si>
  <si>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</si>
  <si>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</si>
  <si>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</si>
  <si>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</si>
  <si>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</si>
  <si>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</si>
  <si>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</si>
  <si>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</si>
  <si>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</si>
  <si>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</si>
  <si>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</si>
  <si>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</si>
  <si>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</si>
  <si>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</si>
  <si>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</si>
  <si>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</si>
  <si>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</si>
  <si>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</si>
  <si>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</si>
  <si>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</si>
  <si>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</si>
  <si>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</si>
  <si>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</si>
  <si>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</si>
  <si>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</si>
  <si>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</si>
  <si>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</si>
  <si>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</si>
  <si>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</si>
  <si>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</si>
  <si>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</si>
  <si>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</si>
  <si>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</si>
  <si>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</si>
  <si>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</si>
  <si>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</si>
  <si>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</si>
  <si>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</si>
  <si>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</si>
  <si>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</si>
  <si>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</si>
  <si>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</si>
  <si>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</si>
  <si>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</si>
  <si>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</si>
  <si>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</si>
  <si>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</si>
  <si>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</si>
  <si>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</si>
  <si>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</si>
  <si>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</si>
  <si>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</si>
  <si>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</si>
  <si>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</si>
  <si>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</si>
  <si>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</si>
  <si>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</si>
  <si>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</si>
  <si>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</si>
  <si>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</si>
  <si>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</si>
  <si>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</si>
  <si>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</si>
  <si>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</si>
  <si>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</si>
  <si>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</si>
  <si>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</si>
  <si>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</si>
  <si>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</si>
  <si>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</si>
  <si>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</si>
  <si>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</si>
  <si>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</si>
  <si>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</si>
  <si>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</si>
  <si>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</si>
  <si>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</si>
  <si>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</si>
  <si>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</si>
  <si>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</si>
  <si>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</si>
  <si>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</si>
  <si>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</si>
  <si>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</si>
  <si>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</si>
  <si>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</si>
  <si>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</si>
  <si>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</si>
  <si>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</si>
  <si>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</si>
  <si>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</si>
  <si>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</si>
  <si>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</si>
  <si>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</si>
  <si>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</si>
  <si>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</si>
  <si>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</si>
  <si>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</si>
  <si>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</si>
  <si>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</si>
  <si>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</si>
  <si>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</si>
  <si>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</si>
  <si>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</si>
  <si>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</si>
  <si>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</si>
  <si>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</si>
  <si>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</si>
  <si>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</si>
  <si>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</si>
  <si>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</si>
  <si>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</si>
  <si>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</si>
  <si>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</si>
  <si>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</si>
  <si>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</si>
  <si>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</si>
  <si>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</si>
  <si>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</si>
  <si>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</si>
  <si>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</si>
  <si>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</si>
  <si>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</si>
  <si>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</si>
  <si>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</si>
  <si>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</si>
  <si>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</si>
  <si>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</si>
  <si>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</si>
  <si>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</si>
  <si>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</si>
  <si>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</si>
  <si>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</si>
  <si>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</si>
  <si>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</si>
  <si>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</si>
  <si>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</si>
  <si>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</si>
  <si>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</si>
  <si>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</si>
  <si>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</si>
  <si>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</si>
  <si>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</si>
  <si>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</si>
  <si>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</si>
  <si>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</si>
  <si>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</si>
  <si>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</si>
  <si>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</si>
  <si>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</si>
  <si>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</si>
  <si>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</si>
  <si>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</si>
  <si>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</si>
  <si>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</si>
  <si>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</si>
  <si>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</si>
  <si>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</si>
  <si>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</si>
  <si>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</si>
  <si>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</si>
  <si>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</si>
  <si>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</si>
  <si>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</si>
  <si>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</si>
  <si>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</si>
  <si>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</si>
  <si>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</si>
  <si>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</si>
  <si>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</si>
  <si>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</si>
  <si>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</si>
  <si>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</si>
  <si>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</si>
  <si>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</si>
  <si>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</si>
  <si>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</si>
  <si>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</si>
  <si>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</si>
  <si>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</si>
  <si>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</si>
  <si>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</si>
  <si>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</si>
  <si>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</si>
  <si>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</si>
  <si>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</si>
  <si>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</si>
  <si>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</si>
  <si>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</si>
  <si>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</si>
  <si>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</si>
  <si>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</si>
  <si>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</si>
  <si>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</si>
  <si>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</si>
  <si>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</si>
  <si>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</si>
  <si>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</si>
  <si>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</si>
  <si>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</si>
  <si>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</si>
  <si>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</si>
  <si>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</si>
  <si>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</si>
  <si>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</si>
  <si>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</si>
  <si>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</si>
  <si>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</si>
  <si>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</si>
  <si>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</si>
  <si>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</si>
  <si>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</si>
  <si>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</si>
  <si>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</si>
  <si>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</si>
  <si>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</si>
  <si>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</si>
  <si>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</si>
  <si>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</si>
  <si>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</si>
  <si>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</si>
  <si>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</si>
  <si>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</si>
  <si>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</si>
  <si>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</si>
  <si>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</si>
  <si>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</si>
  <si>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</si>
  <si>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</si>
  <si>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</si>
  <si>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</si>
  <si>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</si>
  <si>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</si>
  <si>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</si>
  <si>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</si>
  <si>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</si>
  <si>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</si>
  <si>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</si>
  <si>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</si>
  <si>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</si>
  <si>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</si>
  <si>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</si>
  <si>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</si>
  <si>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</si>
  <si>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</si>
  <si>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</si>
  <si>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</si>
  <si>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</si>
  <si>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</si>
  <si>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</si>
  <si>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</si>
  <si>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</si>
  <si>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</si>
  <si>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</si>
  <si>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</si>
  <si>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</si>
  <si>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</si>
  <si>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</si>
  <si>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</si>
  <si>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</si>
  <si>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</si>
  <si>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</si>
  <si>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</si>
  <si>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</si>
  <si>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</si>
  <si>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</si>
  <si>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</si>
  <si>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</si>
  <si>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</si>
  <si>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</si>
  <si>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</si>
  <si>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</si>
  <si>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</si>
  <si>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</si>
  <si>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</si>
  <si>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</si>
  <si>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</si>
  <si>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</si>
  <si>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</si>
  <si>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</si>
  <si>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</si>
  <si>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</si>
  <si>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</si>
  <si>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</si>
  <si>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</si>
  <si>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</si>
  <si>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</si>
  <si>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</si>
  <si>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</si>
  <si>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</si>
  <si>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</si>
  <si>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</si>
  <si>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</si>
  <si>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</si>
  <si>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</si>
  <si>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</si>
  <si>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</si>
  <si>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</si>
  <si>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</si>
  <si>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</si>
  <si>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</si>
  <si>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</si>
  <si>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</si>
  <si>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</si>
  <si>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</si>
  <si>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</si>
  <si>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</si>
  <si>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</si>
  <si>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</si>
  <si>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</si>
  <si>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</si>
  <si>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</si>
  <si>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</si>
  <si>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</si>
  <si>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</si>
  <si>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</si>
  <si>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</si>
  <si>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</si>
  <si>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</si>
  <si>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</si>
  <si>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</si>
  <si>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</si>
  <si>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</si>
  <si>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</si>
  <si>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</si>
  <si>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</si>
  <si>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</si>
  <si>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</si>
  <si>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</si>
  <si>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</si>
  <si>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</si>
  <si>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</si>
  <si>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</si>
  <si>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</si>
  <si>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</si>
  <si>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</si>
  <si>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</si>
  <si>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</si>
  <si>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</si>
  <si>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</si>
  <si>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</si>
  <si>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</si>
  <si>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</si>
  <si>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</si>
  <si>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</si>
  <si>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</si>
  <si>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</si>
  <si>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</si>
  <si>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</si>
  <si>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</si>
  <si>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</si>
  <si>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</si>
  <si>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</si>
  <si>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</si>
  <si>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</si>
  <si>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</si>
  <si>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</si>
  <si>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</si>
  <si>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</si>
  <si>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</si>
  <si>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</si>
  <si>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</si>
  <si>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</si>
  <si>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</si>
  <si>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</si>
  <si>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</si>
  <si>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</si>
  <si>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</si>
  <si>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</si>
  <si>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</si>
  <si>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</si>
  <si>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</si>
  <si>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</si>
  <si>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</si>
  <si>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</si>
  <si>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</si>
  <si>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</si>
  <si>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</si>
  <si>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</si>
  <si>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</si>
  <si>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</si>
  <si>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</si>
  <si>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</si>
  <si>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</si>
  <si>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</si>
  <si>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</si>
  <si>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</si>
  <si>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</si>
  <si>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</si>
  <si>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</si>
  <si>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</si>
  <si>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</si>
  <si>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</si>
  <si>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</si>
  <si>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</si>
  <si>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</si>
  <si>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</si>
  <si>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</si>
  <si>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</si>
  <si>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</si>
  <si>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</si>
  <si>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</si>
  <si>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</si>
  <si>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</si>
  <si>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</si>
  <si>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</si>
  <si>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</si>
  <si>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</si>
  <si>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</si>
  <si>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</si>
  <si>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</si>
  <si>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</si>
  <si>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</si>
  <si>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</si>
  <si>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</si>
  <si>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</si>
  <si>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</si>
  <si>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</si>
  <si>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</si>
  <si>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</si>
  <si>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</si>
  <si>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</si>
  <si>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</si>
  <si>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</si>
  <si>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</si>
  <si>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</si>
  <si>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</si>
  <si>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</si>
  <si>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</si>
  <si>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</si>
  <si>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</si>
  <si>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</si>
  <si>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</si>
  <si>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</si>
  <si>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</si>
  <si>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</si>
  <si>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</si>
  <si>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</si>
  <si>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</si>
  <si>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</si>
  <si>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</si>
  <si>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</si>
  <si>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</si>
  <si>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</si>
  <si>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</si>
  <si>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</si>
  <si>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</si>
  <si>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</si>
  <si>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</si>
  <si>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</si>
  <si>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</si>
  <si>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</si>
  <si>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</si>
  <si>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</si>
  <si>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</si>
  <si>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</si>
  <si>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</si>
  <si>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</si>
  <si>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</si>
  <si>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</si>
  <si>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</si>
  <si>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</si>
  <si>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</si>
  <si>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</si>
  <si>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</si>
  <si>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</si>
  <si>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</si>
  <si>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</si>
  <si>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</si>
  <si>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</si>
  <si>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</si>
  <si>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</si>
  <si>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</si>
  <si>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</si>
  <si>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</si>
  <si>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</si>
  <si>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</si>
  <si>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</si>
  <si>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</si>
  <si>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</si>
  <si>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</si>
  <si>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</si>
  <si>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</si>
  <si>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</si>
  <si>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</si>
  <si>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</si>
  <si>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</si>
  <si>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</si>
  <si>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</si>
  <si>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</si>
  <si>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</si>
  <si>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</si>
  <si>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</si>
  <si>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</si>
  <si>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</si>
  <si>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</si>
  <si>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</si>
  <si>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</si>
  <si>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</si>
  <si>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</si>
  <si>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</si>
  <si>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</si>
  <si>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</si>
  <si>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</si>
  <si>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</si>
  <si>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</si>
  <si>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</si>
  <si>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</si>
  <si>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</si>
  <si>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</si>
  <si>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</si>
  <si>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</si>
  <si>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</si>
  <si>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</si>
  <si>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</si>
  <si>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</si>
  <si>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</si>
  <si>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</si>
  <si>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</si>
  <si>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</si>
  <si>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</si>
  <si>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</si>
  <si>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</si>
  <si>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</si>
  <si>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</si>
  <si>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</si>
  <si>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</si>
  <si>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</si>
  <si>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</si>
  <si>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</si>
  <si>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</si>
  <si>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</si>
  <si>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</si>
  <si>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</si>
  <si>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</si>
  <si>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</si>
  <si>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</si>
  <si>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</si>
  <si>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</si>
  <si>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</si>
  <si>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</si>
  <si>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</si>
  <si>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</si>
  <si>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</si>
  <si>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</si>
  <si>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</si>
  <si>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</si>
  <si>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</si>
  <si>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</si>
  <si>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</si>
  <si>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</si>
  <si>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</si>
  <si>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</si>
  <si>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</si>
  <si>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</si>
  <si>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</si>
  <si>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</si>
  <si>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</si>
  <si>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</si>
  <si>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</si>
  <si>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</si>
  <si>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</si>
  <si>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</si>
  <si>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</si>
  <si>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</si>
  <si>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</si>
  <si>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</si>
  <si>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</si>
  <si>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</si>
  <si>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</si>
  <si>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</si>
  <si>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</si>
  <si>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</si>
  <si>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</si>
  <si>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</si>
  <si>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</si>
  <si>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</si>
  <si>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</si>
  <si>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</si>
  <si>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</si>
  <si>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</si>
  <si>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</si>
  <si>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</si>
  <si>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</si>
  <si>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</si>
  <si>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</si>
  <si>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</si>
  <si>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</si>
  <si>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</si>
  <si>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</si>
  <si>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</si>
  <si>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</si>
  <si>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</si>
  <si>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</si>
  <si>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</si>
  <si>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</si>
  <si>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</si>
  <si>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</si>
  <si>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</si>
  <si>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</si>
  <si>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</si>
  <si>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</si>
  <si>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</si>
  <si>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</si>
  <si>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</si>
  <si>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</si>
  <si>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</si>
  <si>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</si>
  <si>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</si>
  <si>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</si>
  <si>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</si>
  <si>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</si>
  <si>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</si>
  <si>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</si>
  <si>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</si>
  <si>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</si>
  <si>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</si>
  <si>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</si>
  <si>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</si>
  <si>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</si>
  <si>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</si>
  <si>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</si>
  <si>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</si>
  <si>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</si>
  <si>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</si>
  <si>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</si>
  <si>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</si>
  <si>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</si>
  <si>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</si>
  <si>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</si>
  <si>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</si>
  <si>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</si>
  <si>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</si>
  <si>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</si>
  <si>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</si>
  <si>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</si>
  <si>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</si>
  <si>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</si>
  <si>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</si>
  <si>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</si>
  <si>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</si>
  <si>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</si>
  <si>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</si>
  <si>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</si>
  <si>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</si>
  <si>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</si>
  <si>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</si>
  <si>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</si>
  <si>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</si>
  <si>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</si>
  <si>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</si>
  <si>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</si>
  <si>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</si>
  <si>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</si>
  <si>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</si>
  <si>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</si>
  <si>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</si>
  <si>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</si>
  <si>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</si>
  <si>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</si>
  <si>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</si>
  <si>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</si>
  <si>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</si>
  <si>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</si>
  <si>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</si>
  <si>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</si>
  <si>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</si>
  <si>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</si>
  <si>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</si>
  <si>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</si>
  <si>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</si>
  <si>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</si>
  <si>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</si>
  <si>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</si>
  <si>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</si>
  <si>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</si>
  <si>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</si>
  <si>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</si>
  <si>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</si>
  <si>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</si>
  <si>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</si>
  <si>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</si>
  <si>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</si>
  <si>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</si>
  <si>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</si>
  <si>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</si>
  <si>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</si>
  <si>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</si>
  <si>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</si>
  <si>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</si>
  <si>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</si>
  <si>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</si>
  <si>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</si>
  <si>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</si>
  <si>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</si>
  <si>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</si>
  <si>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</si>
  <si>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</si>
  <si>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</si>
  <si>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</si>
  <si>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</si>
  <si>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</si>
  <si>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</si>
  <si>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</si>
  <si>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</si>
  <si>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</si>
  <si>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</si>
  <si>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</si>
  <si>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</si>
  <si>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</si>
  <si>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</si>
  <si>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</si>
  <si>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</si>
  <si>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</si>
  <si>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</si>
  <si>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</si>
  <si>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</si>
  <si>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</si>
  <si>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</si>
  <si>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</si>
  <si>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</si>
  <si>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</si>
  <si>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</si>
  <si>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</si>
  <si>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</si>
  <si>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</si>
  <si>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</si>
  <si>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</si>
  <si>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</si>
  <si>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</si>
  <si>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</si>
  <si>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</si>
  <si>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</si>
  <si>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</si>
  <si>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</si>
  <si>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</si>
  <si>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</si>
  <si>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</si>
  <si>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</si>
  <si>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</si>
  <si>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</si>
  <si>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</si>
  <si>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</si>
  <si>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</si>
  <si>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</si>
  <si>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</si>
  <si>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</si>
  <si>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</si>
  <si>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</si>
  <si>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</si>
  <si>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</si>
  <si>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</si>
  <si>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</si>
  <si>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</si>
  <si>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</si>
  <si>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</si>
  <si>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</si>
  <si>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</si>
  <si>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</si>
  <si>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</si>
  <si>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</si>
  <si>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</si>
  <si>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</si>
  <si>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</si>
  <si>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</si>
  <si>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</si>
  <si>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</si>
  <si>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</si>
  <si>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</si>
  <si>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</si>
  <si>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</si>
  <si>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</si>
  <si>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</si>
  <si>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</si>
  <si>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</si>
  <si>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</si>
  <si>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</si>
  <si>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</si>
  <si>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</si>
  <si>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</si>
  <si>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</si>
  <si>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</si>
  <si>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</si>
  <si>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</si>
  <si>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</si>
  <si>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</si>
  <si>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</si>
  <si>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</si>
  <si>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</si>
  <si>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</si>
  <si>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</si>
  <si>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</si>
  <si>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</si>
  <si>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</si>
  <si>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</si>
  <si>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</si>
  <si>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</si>
  <si>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</si>
  <si>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</si>
  <si>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</si>
  <si>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</si>
  <si>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</si>
  <si>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</si>
  <si>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</si>
  <si>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</si>
  <si>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</si>
  <si>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</si>
  <si>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</si>
  <si>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</si>
  <si>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</si>
  <si>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</si>
  <si>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</si>
  <si>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</si>
  <si>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</si>
  <si>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</si>
  <si>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</si>
  <si>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</si>
  <si>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</si>
  <si>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</si>
  <si>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</si>
  <si>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</si>
  <si>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</si>
  <si>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</si>
  <si>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</si>
  <si>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</si>
  <si>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</si>
  <si>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</si>
  <si>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</si>
  <si>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</si>
  <si>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</si>
  <si>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</si>
  <si>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</si>
  <si>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</si>
  <si>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</si>
  <si>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</si>
  <si>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</si>
  <si>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</si>
  <si>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</si>
  <si>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</si>
  <si>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</si>
  <si>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</si>
  <si>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</si>
  <si>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</si>
  <si>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</si>
  <si>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</si>
  <si>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</si>
  <si>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</si>
  <si>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</si>
  <si>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</si>
  <si>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</si>
  <si>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</si>
  <si>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</si>
  <si>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</si>
  <si>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</si>
  <si>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</si>
  <si>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</si>
  <si>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</si>
  <si>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</si>
  <si>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</si>
  <si>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</si>
  <si>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</si>
  <si>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</si>
  <si>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</si>
  <si>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</si>
  <si>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</si>
  <si>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</si>
  <si>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</si>
  <si>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</si>
  <si>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</si>
  <si>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</si>
  <si>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</si>
  <si>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</si>
  <si>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</si>
  <si>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</si>
  <si>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</si>
  <si>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</si>
  <si>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</si>
  <si>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</si>
  <si>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</si>
  <si>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</si>
  <si>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</si>
  <si>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</si>
  <si>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</si>
  <si>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</si>
  <si>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</si>
  <si>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</si>
  <si>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</si>
  <si>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</si>
  <si>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</si>
  <si>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</si>
  <si>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</si>
  <si>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</si>
  <si>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</si>
  <si>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</si>
  <si>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</si>
  <si>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</si>
  <si>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</si>
  <si>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</si>
  <si>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</si>
  <si>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</si>
  <si>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</si>
  <si>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</si>
  <si>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</si>
  <si>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</si>
  <si>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</si>
  <si>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</si>
  <si>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</si>
  <si>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</si>
  <si>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</si>
  <si>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</si>
  <si>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</si>
  <si>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</si>
  <si>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</si>
  <si>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</si>
  <si>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</si>
  <si>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</si>
  <si>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</si>
  <si>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</si>
  <si>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</si>
  <si>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</si>
  <si>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</si>
  <si>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</si>
  <si>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</si>
  <si>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</si>
  <si>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</si>
  <si>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</si>
  <si>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</si>
  <si>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</si>
  <si>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</si>
  <si>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</si>
  <si>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</si>
  <si>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</si>
  <si>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</si>
  <si>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</si>
  <si>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</si>
  <si>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</si>
  <si>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</si>
  <si>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</si>
  <si>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</si>
  <si>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</si>
  <si>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</si>
  <si>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</si>
  <si>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</si>
  <si>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</si>
  <si>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</si>
  <si>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</si>
  <si>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</si>
  <si>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</si>
  <si>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</si>
  <si>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</si>
  <si>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</si>
  <si>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</si>
  <si>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</si>
  <si>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</si>
  <si>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</si>
  <si>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</si>
  <si>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</si>
  <si>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</si>
  <si>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</si>
  <si>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</si>
  <si>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</si>
  <si>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</si>
  <si>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</si>
  <si>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</si>
  <si>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</si>
  <si>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</si>
  <si>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</si>
  <si>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</si>
  <si>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</si>
  <si>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</si>
  <si>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</si>
  <si>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</si>
  <si>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</si>
  <si>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</si>
  <si>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</si>
  <si>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</si>
  <si>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</si>
  <si>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</si>
  <si>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</si>
  <si>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</si>
  <si>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</si>
  <si>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</si>
  <si>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</si>
  <si>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</si>
  <si>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</si>
  <si>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</si>
  <si>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</si>
  <si>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</si>
  <si>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</si>
  <si>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</si>
  <si>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</si>
  <si>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</si>
  <si>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</si>
  <si>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</si>
  <si>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</si>
  <si>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</si>
  <si>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</si>
  <si>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</si>
  <si>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</si>
  <si>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</si>
  <si>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</si>
  <si>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</si>
  <si>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</si>
  <si>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</si>
  <si>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</si>
  <si>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</si>
  <si>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</si>
  <si>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</si>
  <si>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</si>
  <si>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</si>
  <si>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</si>
  <si>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</si>
  <si>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</si>
  <si>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</si>
  <si>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</si>
  <si>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</si>
  <si>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</si>
  <si>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</si>
  <si>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</si>
  <si>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</si>
  <si>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</si>
  <si>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</si>
  <si>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</si>
  <si>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</si>
  <si>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</si>
  <si>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</si>
  <si>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</si>
  <si>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</si>
  <si>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</si>
  <si>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</si>
  <si>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</si>
  <si>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</si>
  <si>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</si>
  <si>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</si>
  <si>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</si>
  <si>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</si>
  <si>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</si>
  <si>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</si>
  <si>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</si>
  <si>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</si>
  <si>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</si>
  <si>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</si>
  <si>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</si>
  <si>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</si>
  <si>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</si>
  <si>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</si>
  <si>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</si>
  <si>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</si>
  <si>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</si>
  <si>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</si>
  <si>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</si>
  <si>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</si>
  <si>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</si>
  <si>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</si>
  <si>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</si>
  <si>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</si>
  <si>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</si>
  <si>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</si>
  <si>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</si>
  <si>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</si>
  <si>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</si>
  <si>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</si>
  <si>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</si>
  <si>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</si>
  <si>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</si>
  <si>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</si>
  <si>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</si>
  <si>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</si>
  <si>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</si>
  <si>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</si>
  <si>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</si>
  <si>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</si>
  <si>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</si>
  <si>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</si>
  <si>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</si>
  <si>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</si>
  <si>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</si>
  <si>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</si>
  <si>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</si>
  <si>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</si>
  <si>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</si>
  <si>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</si>
  <si>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</si>
  <si>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</si>
  <si>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</si>
  <si>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</si>
  <si>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</si>
  <si>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</si>
  <si>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</si>
  <si>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</si>
  <si>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</si>
  <si>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</si>
  <si>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</si>
  <si>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</si>
  <si>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</si>
  <si>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</si>
  <si>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</si>
  <si>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</si>
  <si>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</si>
  <si>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</si>
  <si>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</si>
  <si>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</si>
  <si>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</si>
  <si>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</si>
  <si>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</si>
  <si>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</si>
  <si>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</si>
  <si>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</si>
  <si>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</si>
  <si>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</si>
  <si>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</si>
  <si>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</si>
  <si>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</si>
  <si>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</si>
  <si>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</si>
  <si>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</si>
  <si>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</si>
  <si>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</si>
  <si>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</si>
  <si>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</si>
  <si>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</si>
  <si>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</si>
  <si>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</si>
  <si>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</si>
  <si>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</si>
  <si>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</si>
  <si>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</si>
  <si>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</si>
  <si>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</si>
  <si>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</si>
  <si>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</si>
  <si>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</si>
  <si>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</si>
  <si>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</si>
  <si>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</si>
  <si>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</si>
  <si>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</si>
  <si>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</si>
  <si>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</si>
  <si>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</si>
  <si>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</si>
  <si>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</si>
  <si>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</si>
  <si>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</si>
  <si>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</si>
  <si>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</si>
  <si>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</si>
  <si>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</si>
  <si>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</si>
  <si>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</si>
  <si>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</si>
  <si>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</si>
  <si>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</si>
  <si>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</si>
  <si>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</si>
  <si>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</si>
  <si>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</si>
  <si>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</si>
  <si>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</si>
  <si>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</si>
  <si>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</si>
  <si>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</si>
  <si>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</si>
  <si>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</si>
  <si>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</si>
  <si>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</si>
  <si>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</si>
  <si>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</si>
  <si>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</si>
  <si>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</si>
  <si>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</si>
  <si>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</si>
  <si>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</si>
  <si>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</si>
  <si>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</si>
  <si>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</si>
  <si>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</si>
  <si>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</si>
  <si>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</si>
  <si>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</si>
  <si>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</si>
  <si>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</si>
  <si>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</si>
  <si>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</si>
  <si>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</si>
  <si>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</si>
  <si>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</si>
  <si>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</si>
  <si>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</si>
  <si>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</si>
  <si>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</si>
  <si>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</si>
  <si>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</si>
  <si>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</si>
  <si>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</si>
  <si>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</si>
  <si>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</si>
  <si>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</si>
  <si>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</si>
  <si>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</si>
  <si>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</si>
  <si>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</si>
  <si>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</si>
  <si>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</si>
  <si>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</si>
  <si>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</si>
  <si>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</si>
  <si>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</si>
  <si>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</si>
  <si>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</si>
  <si>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</si>
  <si>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</si>
  <si>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</si>
  <si>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</si>
  <si>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</si>
  <si>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</si>
  <si>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</si>
  <si>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</si>
  <si>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</si>
  <si>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</si>
  <si>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</si>
  <si>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</si>
  <si>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</si>
  <si>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</si>
  <si>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</si>
  <si>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</si>
  <si>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</si>
  <si>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</si>
  <si>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</si>
  <si>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</si>
  <si>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</si>
  <si>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</si>
  <si>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</si>
  <si>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</si>
  <si>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</si>
  <si>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</si>
  <si>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</si>
  <si>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</si>
  <si>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</si>
  <si>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</si>
  <si>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</si>
  <si>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</si>
  <si>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</si>
  <si>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</si>
  <si>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</si>
  <si>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</si>
  <si>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</si>
  <si>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</si>
  <si>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</si>
  <si>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</si>
  <si>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</si>
  <si>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</si>
  <si>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</si>
  <si>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</si>
  <si>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</si>
  <si>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</si>
  <si>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</si>
  <si>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</si>
  <si>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</si>
  <si>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</si>
  <si>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</si>
  <si>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</si>
  <si>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</si>
  <si>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</si>
  <si>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</si>
  <si>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</si>
  <si>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</si>
  <si>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</si>
  <si>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</si>
  <si>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</si>
  <si>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</si>
  <si>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</si>
  <si>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</si>
  <si>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</si>
  <si>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</si>
  <si>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</si>
  <si>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</si>
  <si>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</si>
  <si>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</si>
  <si>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</si>
  <si>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</si>
  <si>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</si>
  <si>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</si>
  <si>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</si>
  <si>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</si>
  <si>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</si>
  <si>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</si>
  <si>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</si>
  <si>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</si>
  <si>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</si>
  <si>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</si>
  <si>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</si>
  <si>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</si>
  <si>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</si>
  <si>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</si>
  <si>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</si>
  <si>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</si>
  <si>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</si>
  <si>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</si>
  <si>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</si>
  <si>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</si>
  <si>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</si>
  <si>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</si>
  <si>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</si>
  <si>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</si>
  <si>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</si>
  <si>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</si>
  <si>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</si>
  <si>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</si>
  <si>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</si>
  <si>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</si>
  <si>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</si>
  <si>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</si>
  <si>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</si>
  <si>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</si>
  <si>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</si>
  <si>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</si>
  <si>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</si>
  <si>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</si>
  <si>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</si>
  <si>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</si>
  <si>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</si>
  <si>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</si>
  <si>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</si>
  <si>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</si>
  <si>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</si>
  <si>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</si>
  <si>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</si>
  <si>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</si>
  <si>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</si>
  <si>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</si>
  <si>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</si>
  <si>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</si>
  <si>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</si>
  <si>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</si>
  <si>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</si>
  <si>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</si>
  <si>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</si>
  <si>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</si>
  <si>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</si>
  <si>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</si>
  <si>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</si>
  <si>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</si>
  <si>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</si>
  <si>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</si>
  <si>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</si>
  <si>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</si>
  <si>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</si>
  <si>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</si>
  <si>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</si>
  <si>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</si>
  <si>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</si>
  <si>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</si>
  <si>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</si>
  <si>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</si>
  <si>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</si>
  <si>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</si>
  <si>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</si>
  <si>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</si>
  <si>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</si>
  <si>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</si>
  <si>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</si>
  <si>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</si>
  <si>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</si>
  <si>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</si>
  <si>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</si>
  <si>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</si>
  <si>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</si>
  <si>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</si>
  <si>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</si>
  <si>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</si>
  <si>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</si>
  <si>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</si>
  <si>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</si>
  <si>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</si>
  <si>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</si>
  <si>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</si>
  <si>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</si>
  <si>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</si>
  <si>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</si>
  <si>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</si>
  <si>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</si>
  <si>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</si>
  <si>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</si>
  <si>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</si>
  <si>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</si>
  <si>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</si>
  <si>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</si>
  <si>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</si>
  <si>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</si>
  <si>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</si>
  <si>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</si>
  <si>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</si>
  <si>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</si>
  <si>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</si>
  <si>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</si>
  <si>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</si>
  <si>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</si>
  <si>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</si>
  <si>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</si>
  <si>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</si>
  <si>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</si>
  <si>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</si>
  <si>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</si>
  <si>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</si>
  <si>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</si>
  <si>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</si>
  <si>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</si>
  <si>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</si>
  <si>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</si>
  <si>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</si>
  <si>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</si>
  <si>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</si>
  <si>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</si>
  <si>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</si>
  <si>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</si>
  <si>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</si>
  <si>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</si>
  <si>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</si>
  <si>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</si>
  <si>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</si>
  <si>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</si>
  <si>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</si>
  <si>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</si>
  <si>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</si>
  <si>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</si>
  <si>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</si>
  <si>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</si>
  <si>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</si>
  <si>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</si>
  <si>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</si>
  <si>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</si>
  <si>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</si>
  <si>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</si>
  <si>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</si>
  <si>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</si>
  <si>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</si>
  <si>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</si>
  <si>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</si>
  <si>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</si>
  <si>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</si>
  <si>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</si>
  <si>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</si>
  <si>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</si>
  <si>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</si>
  <si>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</si>
  <si>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</si>
  <si>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</si>
  <si>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</si>
  <si>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</si>
  <si>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</si>
  <si>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</si>
  <si>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</si>
  <si>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</si>
  <si>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</si>
  <si>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</si>
  <si>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</si>
  <si>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</si>
  <si>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</si>
  <si>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</si>
  <si>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</si>
  <si>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</si>
  <si>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</si>
  <si>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</si>
  <si>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</si>
  <si>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</si>
  <si>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</si>
  <si>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</si>
  <si>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</si>
  <si>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</si>
  <si>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</si>
  <si>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</si>
  <si>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</si>
  <si>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</si>
  <si>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</si>
  <si>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</si>
  <si>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</si>
  <si>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</si>
  <si>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</si>
  <si>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</si>
  <si>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</si>
  <si>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</si>
  <si>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</si>
  <si>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</si>
  <si>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</si>
  <si>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</si>
  <si>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</si>
  <si>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</si>
  <si>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</si>
  <si>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</si>
  <si>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</si>
  <si>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</si>
  <si>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</si>
  <si>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</si>
  <si>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</si>
  <si>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</si>
  <si>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</si>
  <si>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</si>
  <si>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</si>
  <si>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</si>
  <si>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</si>
  <si>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</si>
  <si>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</si>
  <si>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</si>
  <si>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</si>
  <si>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</si>
  <si>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</si>
  <si>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</si>
  <si>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</si>
  <si>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</si>
  <si>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</si>
  <si>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</si>
  <si>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</si>
  <si>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</si>
  <si>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</si>
  <si>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</si>
  <si>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</si>
  <si>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</si>
  <si>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</si>
  <si>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</si>
  <si>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</si>
  <si>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</si>
  <si>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</si>
  <si>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</si>
  <si>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</si>
  <si>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</si>
  <si>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</si>
  <si>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</si>
  <si>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</si>
  <si>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</si>
  <si>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</si>
  <si>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</si>
  <si>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</si>
  <si>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</si>
  <si>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</si>
  <si>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</si>
  <si>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</si>
  <si>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</si>
  <si>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</si>
  <si>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</si>
  <si>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</si>
  <si>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</si>
  <si>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</si>
  <si>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</si>
  <si>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</si>
  <si>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</si>
  <si>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</si>
  <si>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</si>
  <si>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</si>
  <si>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</si>
  <si>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</si>
  <si>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</si>
  <si>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</si>
  <si>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</si>
  <si>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</si>
  <si>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</si>
  <si>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</si>
  <si>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</si>
  <si>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</si>
  <si>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</si>
  <si>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</si>
  <si>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</si>
  <si>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</si>
  <si>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</si>
  <si>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</si>
  <si>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</si>
  <si>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</si>
  <si>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</si>
  <si>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</si>
  <si>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</si>
  <si>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</si>
  <si>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</si>
  <si>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</si>
  <si>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</si>
  <si>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</si>
  <si>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</si>
  <si>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</si>
  <si>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</si>
  <si>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</si>
  <si>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</si>
  <si>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</si>
  <si>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</si>
  <si>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</si>
  <si>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</si>
  <si>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</si>
  <si>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</si>
  <si>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</si>
  <si>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</si>
  <si>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</si>
  <si>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</si>
  <si>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</si>
  <si>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</si>
  <si>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</si>
  <si>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</si>
  <si>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</si>
  <si>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</si>
  <si>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</si>
  <si>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</si>
  <si>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</si>
  <si>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</si>
  <si>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</si>
  <si>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</si>
  <si>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</si>
  <si>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</si>
  <si>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</si>
  <si>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</si>
  <si>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</si>
  <si>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</si>
  <si>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</si>
  <si>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</si>
  <si>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</si>
  <si>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</si>
  <si>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</si>
  <si>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</si>
  <si>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</si>
  <si>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</si>
  <si>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</si>
  <si>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</si>
  <si>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</si>
  <si>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</si>
  <si>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</si>
  <si>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</si>
  <si>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</si>
  <si>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</si>
  <si>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</si>
  <si>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</si>
  <si>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</si>
  <si>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</si>
  <si>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</si>
  <si>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</si>
  <si>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</si>
  <si>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</si>
  <si>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</si>
  <si>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</si>
  <si>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</si>
  <si>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</si>
  <si>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</si>
  <si>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</si>
  <si>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</si>
  <si>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</si>
  <si>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</si>
  <si>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</si>
  <si>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</si>
  <si>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</si>
  <si>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</si>
  <si>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</si>
  <si>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</si>
  <si>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</si>
  <si>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</si>
  <si>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</si>
  <si>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</si>
  <si>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</si>
  <si>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</si>
  <si>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</si>
  <si>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</si>
  <si>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</si>
  <si>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</si>
  <si>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</si>
  <si>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</si>
  <si>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</si>
  <si>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</si>
  <si>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</si>
  <si>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</si>
  <si>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</si>
  <si>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</si>
  <si>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</si>
  <si>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</si>
  <si>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</si>
  <si>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</si>
  <si>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</si>
  <si>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</si>
  <si>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</si>
  <si>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</si>
  <si>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</si>
  <si>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</si>
  <si>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</si>
  <si>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</si>
  <si>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</si>
  <si>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</si>
  <si>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</si>
  <si>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</si>
  <si>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</si>
  <si>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</si>
  <si>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</si>
  <si>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</si>
  <si>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</si>
  <si>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</si>
  <si>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</si>
  <si>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</si>
  <si>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</si>
  <si>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</si>
  <si>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</si>
  <si>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</si>
  <si>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</si>
  <si>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</si>
  <si>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</si>
  <si>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</si>
  <si>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</si>
  <si>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</si>
  <si>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</si>
  <si>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</si>
  <si>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</si>
  <si>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</si>
  <si>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</si>
  <si>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</si>
  <si>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</si>
  <si>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</si>
  <si>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</si>
  <si>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</si>
  <si>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</si>
  <si>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</si>
  <si>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</si>
  <si>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</si>
  <si>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</si>
  <si>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</si>
  <si>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</si>
  <si>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</si>
  <si>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</si>
  <si>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</si>
  <si>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</si>
  <si>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</si>
  <si>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</si>
  <si>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</si>
  <si>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</si>
  <si>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</si>
  <si>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</si>
  <si>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</si>
  <si>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</si>
  <si>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</si>
  <si>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</si>
  <si>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</si>
  <si>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</si>
  <si>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</si>
  <si>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</si>
  <si>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</si>
  <si>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</si>
  <si>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</si>
  <si>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</si>
  <si>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</si>
  <si>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</si>
  <si>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</si>
  <si>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</si>
  <si>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</si>
  <si>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</si>
  <si>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</si>
  <si>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</si>
  <si>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</si>
  <si>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</si>
  <si>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</si>
  <si>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</si>
  <si>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</si>
  <si>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</si>
  <si>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</si>
  <si>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</si>
  <si>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</si>
  <si>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</si>
  <si>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</si>
  <si>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</si>
  <si>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</si>
  <si>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</si>
  <si>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</si>
  <si>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</si>
  <si>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</si>
  <si>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</si>
  <si>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</si>
  <si>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</si>
  <si>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</si>
  <si>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</si>
  <si>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</si>
  <si>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</si>
  <si>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</si>
  <si>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</si>
  <si>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</si>
  <si>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</si>
  <si>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</si>
  <si>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</si>
  <si>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</si>
  <si>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</si>
  <si>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</si>
  <si>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</si>
  <si>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</si>
  <si>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</si>
  <si>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</si>
  <si>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</si>
  <si>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</si>
  <si>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</si>
  <si>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</si>
  <si>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</si>
  <si>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</si>
  <si>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</si>
  <si>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</si>
  <si>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</si>
  <si>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</si>
  <si>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</si>
  <si>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</si>
  <si>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</si>
  <si>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</si>
  <si>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</si>
  <si>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</si>
  <si>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</si>
  <si>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</si>
  <si>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</si>
  <si>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</si>
  <si>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</si>
  <si>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</si>
  <si>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</si>
  <si>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</si>
  <si>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</si>
  <si>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</si>
  <si>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</si>
  <si>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</si>
  <si>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</si>
  <si>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</si>
  <si>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</si>
  <si>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</si>
  <si>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</si>
  <si>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</si>
  <si>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</si>
  <si>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</si>
  <si>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</si>
  <si>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</si>
  <si>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</si>
  <si>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</si>
  <si>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</si>
  <si>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</si>
  <si>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</si>
  <si>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</si>
  <si>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</si>
  <si>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</si>
  <si>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</si>
  <si>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</si>
  <si>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</si>
  <si>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</si>
  <si>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</si>
  <si>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</si>
  <si>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</si>
  <si>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</si>
  <si>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</si>
  <si>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</si>
  <si>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</si>
  <si>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</si>
  <si>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</si>
  <si>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</si>
  <si>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</si>
  <si>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</si>
  <si>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</si>
  <si>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</si>
  <si>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</si>
  <si>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</si>
  <si>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</si>
  <si>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</si>
  <si>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</si>
  <si>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</si>
  <si>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</si>
  <si>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</si>
  <si>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</si>
  <si>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</si>
  <si>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</si>
  <si>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</si>
  <si>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</si>
  <si>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</si>
  <si>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</si>
  <si>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</si>
  <si>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</si>
  <si>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</si>
  <si>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</si>
  <si>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</si>
  <si>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</si>
  <si>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</si>
  <si>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</si>
  <si>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</si>
  <si>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</si>
  <si>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</si>
  <si>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</si>
  <si>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</si>
  <si>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</si>
  <si>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</si>
  <si>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</si>
  <si>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</si>
  <si>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</si>
  <si>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</si>
  <si>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</si>
  <si>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</si>
  <si>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</si>
  <si>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</si>
  <si>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</si>
  <si>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</si>
  <si>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</si>
  <si>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</si>
  <si>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</si>
  <si>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</si>
  <si>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</si>
  <si>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</si>
  <si>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</si>
  <si>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</si>
  <si>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</si>
  <si>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</si>
  <si>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</si>
  <si>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</si>
  <si>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</si>
  <si>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</si>
  <si>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</si>
  <si>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</si>
  <si>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</si>
  <si>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</si>
  <si>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</si>
  <si>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</si>
  <si>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</si>
  <si>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</si>
  <si>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</si>
  <si>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</si>
  <si>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</si>
  <si>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</si>
  <si>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</si>
  <si>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</si>
  <si>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</si>
  <si>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</si>
  <si>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</si>
  <si>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</si>
  <si>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</si>
  <si>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</si>
  <si>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</si>
  <si>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</si>
  <si>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</si>
  <si>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</si>
  <si>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</si>
  <si>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</si>
  <si>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</si>
  <si>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</si>
  <si>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</si>
  <si>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</si>
  <si>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</si>
  <si>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</si>
  <si>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</si>
  <si>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</si>
  <si>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</si>
  <si>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</si>
  <si>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</si>
  <si>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</si>
  <si>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</si>
  <si>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</si>
  <si>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</si>
  <si>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</si>
  <si>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</si>
  <si>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</si>
  <si>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</si>
  <si>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</si>
  <si>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</si>
  <si>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</si>
  <si>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</si>
  <si>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</si>
  <si>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</si>
  <si>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</si>
  <si>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</si>
  <si>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</si>
  <si>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</si>
  <si>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</si>
  <si>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</si>
  <si>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</si>
  <si>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</si>
  <si>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</si>
  <si>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</si>
  <si>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</si>
  <si>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</si>
  <si>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</si>
  <si>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</si>
  <si>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</si>
  <si>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</si>
  <si>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</si>
  <si>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</si>
  <si>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</si>
  <si>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</si>
  <si>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</si>
  <si>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</si>
  <si>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</si>
  <si>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</si>
  <si>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</si>
  <si>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</si>
  <si>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</si>
  <si>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</si>
  <si>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</si>
  <si>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</si>
  <si>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</si>
  <si>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</si>
  <si>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</si>
  <si>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</si>
  <si>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</si>
  <si>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</si>
  <si>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</si>
  <si>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</si>
  <si>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</si>
  <si>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</si>
  <si>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</si>
  <si>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</si>
  <si>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</si>
  <si>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</si>
  <si>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</si>
  <si>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</si>
  <si>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</si>
  <si>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</si>
  <si>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</si>
  <si>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</si>
  <si>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</si>
  <si>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</si>
  <si>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</si>
  <si>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</si>
  <si>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</si>
  <si>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</si>
  <si>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</si>
  <si>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</si>
  <si>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</si>
  <si>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</si>
  <si>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</si>
  <si>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</si>
  <si>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</si>
  <si>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</si>
  <si>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</si>
  <si>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</si>
  <si>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</si>
  <si>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</si>
  <si>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</si>
  <si>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</si>
  <si>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</si>
  <si>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</si>
  <si>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</si>
  <si>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</si>
  <si>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</si>
  <si>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</si>
  <si>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</si>
  <si>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</si>
  <si>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</si>
  <si>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</si>
  <si>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</si>
  <si>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</si>
  <si>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</si>
  <si>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</si>
  <si>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</si>
  <si>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</si>
  <si>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</si>
  <si>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</si>
  <si>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</si>
  <si>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</si>
  <si>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</si>
  <si>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</si>
  <si>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</si>
  <si>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</si>
  <si>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</si>
  <si>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</si>
  <si>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</si>
  <si>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</si>
  <si>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</si>
  <si>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</si>
  <si>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</si>
  <si>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</si>
  <si>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</si>
  <si>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</si>
  <si>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</si>
  <si>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</si>
  <si>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</si>
  <si>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</si>
  <si>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</si>
  <si>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</si>
  <si>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</si>
  <si>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</si>
  <si>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</si>
  <si>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</si>
  <si>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</si>
  <si>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</si>
  <si>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</si>
  <si>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</si>
  <si>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</si>
  <si>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</si>
  <si>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</si>
  <si>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</si>
  <si>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</si>
  <si>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</si>
  <si>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</si>
  <si>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</si>
  <si>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</si>
  <si>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</si>
  <si>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</si>
  <si>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</si>
  <si>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</si>
  <si>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</si>
  <si>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</si>
  <si>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</si>
  <si>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</si>
  <si>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</si>
  <si>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</si>
  <si>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</si>
  <si>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</si>
  <si>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</si>
  <si>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</si>
  <si>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</si>
  <si>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</si>
  <si>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</si>
  <si>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</si>
  <si>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</si>
  <si>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</si>
  <si>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</si>
  <si>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</si>
  <si>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</si>
  <si>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</si>
  <si>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</si>
  <si>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</si>
  <si>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</si>
  <si>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</si>
  <si>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</si>
  <si>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</si>
  <si>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</si>
  <si>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</si>
  <si>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</si>
  <si>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</si>
  <si>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</si>
  <si>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</si>
  <si>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</si>
  <si>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</si>
  <si>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</si>
  <si>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</si>
  <si>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</si>
  <si>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</si>
  <si>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</si>
  <si>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</si>
  <si>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</si>
  <si>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</si>
  <si>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</si>
  <si>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</si>
  <si>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</si>
  <si>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</si>
  <si>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</si>
  <si>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</si>
  <si>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</si>
  <si>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</si>
  <si>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</si>
  <si>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</si>
  <si>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</si>
  <si>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</si>
  <si>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</si>
  <si>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</si>
  <si>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</si>
  <si>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</si>
  <si>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</si>
  <si>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</si>
  <si>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</si>
  <si>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</si>
  <si>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</si>
  <si>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</si>
  <si>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</si>
  <si>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</si>
  <si>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</si>
  <si>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</si>
  <si>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</si>
  <si>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</si>
  <si>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</si>
  <si>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</si>
  <si>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</si>
  <si>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</si>
  <si>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</si>
  <si>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</si>
  <si>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</si>
  <si>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</si>
  <si>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</si>
  <si>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</si>
  <si>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</si>
  <si>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</si>
  <si>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</si>
  <si>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</si>
  <si>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</si>
  <si>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</si>
  <si>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</si>
  <si>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</si>
  <si>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</si>
  <si>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</si>
  <si>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</si>
  <si>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</si>
  <si>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</si>
  <si>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</si>
  <si>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</si>
  <si>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</si>
  <si>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</si>
  <si>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</si>
  <si>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</si>
  <si>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</si>
  <si>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</si>
  <si>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</si>
  <si>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</si>
  <si>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</si>
  <si>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</si>
  <si>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</si>
  <si>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</si>
  <si>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</si>
  <si>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</si>
  <si>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</si>
  <si>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</si>
  <si>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</si>
  <si>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</si>
  <si>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</si>
  <si>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</si>
  <si>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</si>
  <si>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</si>
  <si>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</si>
  <si>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</si>
  <si>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</si>
  <si>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</si>
  <si>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</si>
  <si>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</si>
  <si>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</si>
  <si>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</si>
  <si>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</si>
  <si>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</si>
  <si>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</si>
  <si>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</si>
  <si>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</si>
  <si>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</si>
  <si>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</si>
  <si>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</si>
  <si>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</si>
  <si>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</si>
  <si>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</si>
  <si>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</si>
  <si>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</si>
  <si>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</si>
  <si>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</si>
  <si>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</si>
  <si>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</si>
  <si>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</si>
  <si>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</si>
  <si>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</si>
  <si>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</si>
  <si>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</si>
  <si>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</si>
  <si>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</si>
  <si>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</si>
  <si>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</si>
  <si>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</si>
  <si>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</si>
  <si>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</si>
  <si>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</si>
  <si>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</si>
  <si>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</si>
  <si>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</si>
  <si>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</si>
  <si>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</si>
  <si>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</si>
  <si>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</si>
  <si>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</si>
  <si>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</si>
  <si>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</si>
  <si>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</si>
  <si>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</si>
  <si>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</si>
  <si>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</si>
  <si>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</si>
  <si>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</si>
  <si>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</si>
  <si>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</si>
  <si>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</si>
  <si>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</si>
  <si>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</si>
  <si>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</si>
  <si>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</si>
  <si>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</si>
  <si>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</si>
  <si>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</si>
  <si>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</si>
  <si>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</si>
  <si>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</si>
  <si>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</si>
  <si>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</si>
  <si>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</si>
  <si>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</si>
  <si>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</si>
  <si>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</si>
  <si>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</si>
  <si>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</si>
  <si>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</si>
  <si>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</si>
  <si>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</si>
  <si>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</si>
  <si>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</si>
  <si>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</si>
  <si>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</si>
  <si>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</si>
  <si>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</si>
  <si>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</si>
  <si>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</si>
  <si>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</si>
  <si>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</si>
  <si>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</si>
  <si>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</si>
  <si>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</si>
  <si>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</si>
  <si>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</si>
  <si>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</si>
  <si>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</si>
  <si>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</si>
  <si>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</si>
  <si>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</si>
  <si>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</si>
  <si>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</si>
  <si>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</si>
  <si>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</si>
  <si>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</si>
  <si>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</si>
  <si>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</si>
  <si>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</si>
  <si>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</si>
  <si>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</si>
  <si>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</si>
  <si>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</si>
  <si>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</si>
  <si>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</si>
  <si>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</si>
  <si>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</si>
  <si>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</si>
  <si>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</si>
  <si>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</si>
  <si>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</si>
  <si>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</si>
  <si>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</si>
  <si>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</si>
  <si>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</si>
  <si>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</si>
  <si>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</si>
  <si>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</si>
  <si>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</si>
  <si>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</si>
  <si>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</si>
  <si>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</si>
  <si>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</si>
  <si>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</si>
  <si>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</si>
  <si>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</si>
  <si>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</si>
  <si>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</si>
  <si>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</si>
  <si>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</si>
  <si>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</si>
  <si>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</si>
  <si>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</si>
  <si>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</si>
  <si>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</si>
  <si>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</si>
  <si>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</si>
  <si>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</si>
  <si>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</si>
  <si>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</si>
  <si>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</si>
  <si>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</si>
  <si>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</si>
  <si>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</si>
  <si>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</si>
  <si>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</si>
  <si>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</si>
  <si>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</si>
  <si>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</si>
  <si>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</si>
  <si>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</si>
  <si>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</si>
  <si>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</si>
  <si>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</si>
  <si>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</si>
  <si>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</si>
  <si>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</si>
  <si>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</si>
  <si>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</si>
  <si>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</si>
  <si>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</si>
  <si>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</si>
  <si>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</si>
  <si>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</si>
  <si>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</si>
  <si>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</si>
  <si>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</si>
  <si>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</si>
  <si>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</si>
  <si>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</si>
  <si>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</si>
  <si>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</si>
  <si>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</si>
  <si>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</si>
  <si>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</si>
  <si>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</si>
  <si>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</si>
  <si>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</si>
  <si>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</si>
  <si>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</si>
  <si>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</si>
  <si>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</si>
  <si>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</si>
  <si>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</si>
  <si>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</si>
  <si>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</si>
  <si>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</si>
  <si>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</si>
  <si>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</si>
  <si>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</si>
  <si>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</si>
  <si>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</si>
  <si>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</si>
  <si>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</si>
  <si>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</si>
  <si>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</si>
  <si>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</si>
  <si>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</si>
  <si>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</si>
  <si>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</si>
  <si>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</si>
  <si>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</si>
  <si>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</si>
  <si>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</si>
  <si>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</si>
  <si>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</si>
  <si>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</si>
  <si>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</si>
  <si>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</si>
  <si>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</si>
  <si>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</si>
  <si>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</si>
  <si>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</si>
  <si>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</si>
  <si>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</si>
  <si>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</si>
  <si>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</si>
  <si>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</si>
  <si>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</si>
  <si>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</si>
  <si>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</si>
  <si>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</si>
  <si>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</si>
  <si>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</si>
  <si>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</si>
  <si>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</si>
  <si>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</si>
  <si>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</si>
  <si>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</si>
  <si>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</si>
  <si>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</si>
  <si>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</si>
  <si>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</si>
  <si>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</si>
  <si>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</si>
  <si>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</si>
  <si>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</si>
  <si>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</si>
  <si>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</si>
  <si>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</si>
  <si>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</si>
  <si>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</si>
  <si>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</si>
  <si>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</si>
  <si>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</si>
  <si>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</si>
  <si>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</si>
  <si>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</si>
  <si>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</si>
  <si>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</si>
  <si>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</si>
  <si>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</si>
  <si>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</si>
  <si>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</si>
  <si>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</si>
  <si>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</si>
  <si>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</si>
  <si>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</si>
  <si>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</si>
  <si>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</si>
  <si>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</si>
  <si>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</si>
  <si>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</si>
  <si>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</si>
  <si>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</si>
  <si>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</si>
  <si>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</si>
  <si>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</si>
  <si>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</si>
  <si>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</si>
  <si>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</si>
  <si>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</si>
  <si>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</si>
  <si>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</si>
  <si>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</si>
  <si>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</si>
  <si>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</si>
  <si>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</si>
  <si>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</si>
  <si>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</si>
  <si>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</si>
  <si>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</si>
  <si>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</si>
  <si>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</si>
  <si>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</si>
  <si>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</si>
  <si>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</si>
  <si>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</si>
  <si>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</si>
  <si>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</si>
  <si>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</si>
  <si>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</si>
  <si>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</si>
  <si>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</si>
  <si>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</si>
  <si>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</si>
  <si>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</si>
  <si>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</si>
  <si>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</si>
  <si>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</si>
  <si>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</si>
  <si>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</si>
  <si>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</si>
  <si>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</si>
  <si>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</si>
  <si>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</si>
  <si>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</si>
  <si>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</si>
  <si>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</si>
  <si>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</si>
  <si>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</si>
  <si>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</si>
  <si>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</si>
  <si>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</si>
  <si>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</si>
  <si>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</si>
  <si>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</si>
  <si>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</si>
  <si>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</si>
  <si>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</si>
  <si>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</si>
  <si>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</si>
  <si>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</si>
  <si>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</si>
  <si>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</si>
  <si>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</si>
  <si>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</si>
  <si>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</si>
  <si>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</si>
  <si>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</si>
  <si>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</si>
  <si>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</si>
  <si>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</si>
  <si>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</si>
  <si>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</si>
  <si>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</si>
  <si>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</si>
  <si>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</si>
  <si>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</si>
  <si>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</si>
  <si>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</si>
  <si>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</si>
  <si>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</si>
  <si>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</si>
  <si>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</si>
  <si>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</si>
  <si>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</si>
  <si>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</si>
  <si>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</si>
  <si>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</si>
  <si>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</si>
  <si>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</si>
  <si>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</si>
  <si>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</si>
  <si>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</si>
  <si>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</si>
  <si>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</si>
  <si>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</si>
  <si>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</si>
  <si>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</si>
  <si>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</si>
  <si>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</si>
  <si>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</si>
  <si>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</si>
  <si>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</si>
  <si>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</si>
  <si>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</si>
  <si>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</si>
  <si>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</si>
  <si>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</si>
  <si>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</si>
  <si>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</si>
  <si>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</si>
  <si>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</si>
  <si>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</si>
  <si>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</si>
  <si>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</si>
  <si>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</si>
  <si>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</si>
  <si>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</si>
  <si>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</si>
  <si>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</si>
  <si>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</si>
  <si>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</si>
  <si>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</si>
  <si>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</si>
  <si>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</si>
  <si>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</si>
  <si>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</si>
  <si>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</si>
  <si>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</si>
  <si>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</si>
  <si>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</si>
  <si>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</si>
  <si>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</si>
  <si>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</si>
  <si>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</si>
  <si>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</si>
  <si>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</si>
  <si>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</si>
  <si>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</si>
  <si>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</si>
  <si>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</si>
  <si>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</si>
  <si>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</si>
  <si>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</si>
  <si>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</si>
  <si>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</si>
  <si>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</si>
  <si>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</si>
  <si>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</si>
  <si>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</si>
  <si>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</si>
  <si>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</si>
  <si>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</si>
  <si>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</si>
  <si>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</si>
  <si>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</si>
  <si>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</si>
  <si>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</si>
  <si>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</si>
  <si>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</si>
  <si>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</si>
  <si>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</si>
  <si>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</si>
  <si>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</si>
  <si>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</si>
  <si>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</si>
  <si>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</si>
  <si>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</si>
  <si>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</si>
  <si>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</si>
  <si>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</si>
  <si>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</si>
  <si>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</si>
  <si>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</si>
  <si>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</si>
  <si>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</si>
  <si>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</si>
  <si>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</si>
  <si>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</si>
  <si>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</si>
  <si>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</si>
  <si>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</si>
  <si>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</si>
  <si>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</si>
  <si>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</si>
  <si>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</si>
  <si>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</si>
  <si>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</si>
  <si>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</si>
  <si>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</si>
  <si>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</si>
  <si>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</si>
  <si>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</si>
  <si>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</si>
  <si>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</si>
  <si>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</si>
  <si>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</si>
  <si>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</si>
  <si>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</si>
  <si>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</si>
  <si>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</si>
  <si>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</si>
  <si>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</si>
  <si>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</si>
  <si>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</si>
  <si>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</si>
  <si>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</si>
  <si>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</si>
  <si>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</si>
  <si>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</si>
  <si>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</si>
  <si>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</si>
  <si>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</si>
  <si>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</si>
  <si>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</si>
  <si>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</si>
  <si>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</si>
  <si>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</si>
  <si>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</si>
  <si>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</si>
  <si>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</si>
  <si>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</si>
  <si>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</si>
  <si>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</si>
  <si>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</si>
  <si>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</si>
  <si>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</si>
  <si>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</si>
  <si>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</si>
  <si>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</si>
  <si>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</si>
  <si>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</si>
  <si>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</si>
  <si>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</si>
  <si>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</si>
  <si>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</si>
  <si>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</si>
  <si>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</si>
  <si>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</si>
  <si>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</si>
  <si>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</si>
  <si>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</si>
  <si>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</si>
  <si>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</si>
  <si>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</si>
  <si>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</si>
  <si>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</si>
  <si>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</si>
  <si>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</si>
  <si>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</si>
  <si>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</si>
  <si>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</si>
  <si>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</si>
  <si>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</si>
  <si>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</si>
  <si>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</si>
  <si>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</si>
  <si>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</si>
  <si>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</si>
  <si>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</si>
  <si>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</si>
  <si>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</si>
  <si>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</si>
  <si>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</si>
  <si>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</si>
  <si>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</si>
  <si>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</si>
  <si>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</si>
  <si>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</si>
  <si>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</si>
  <si>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</si>
  <si>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</si>
  <si>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</si>
  <si>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</si>
  <si>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</si>
  <si>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</si>
  <si>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</si>
  <si>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</si>
  <si>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</si>
  <si>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</si>
  <si>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</si>
  <si>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</si>
  <si>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</si>
  <si>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</si>
  <si>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</si>
  <si>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</si>
  <si>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</si>
  <si>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</si>
  <si>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</si>
  <si>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</si>
  <si>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</si>
  <si>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</si>
  <si>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</si>
  <si>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</si>
  <si>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</si>
  <si>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</si>
  <si>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</si>
  <si>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</si>
  <si>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</si>
  <si>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</si>
  <si>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</si>
  <si>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</si>
  <si>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</si>
  <si>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</si>
  <si>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</si>
  <si>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</si>
  <si>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</si>
  <si>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</si>
  <si>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</si>
  <si>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</si>
  <si>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</si>
  <si>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</si>
  <si>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</si>
  <si>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</si>
  <si>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</si>
  <si>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</si>
  <si>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</si>
  <si>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</si>
  <si>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</si>
  <si>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</si>
  <si>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</si>
  <si>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</si>
  <si>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</si>
  <si>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</si>
  <si>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</si>
  <si>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</si>
  <si>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</si>
  <si>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</si>
  <si>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</si>
  <si>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</si>
  <si>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</si>
  <si>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</si>
  <si>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</si>
  <si>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</si>
  <si>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</si>
  <si>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</si>
  <si>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</si>
  <si>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</si>
  <si>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</si>
  <si>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</si>
  <si>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</si>
  <si>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</si>
  <si>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</si>
  <si>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</si>
  <si>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</si>
  <si>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</si>
  <si>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</si>
  <si>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</si>
  <si>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</si>
  <si>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</si>
  <si>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</si>
  <si>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</si>
  <si>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</si>
  <si>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</si>
  <si>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</si>
  <si>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</si>
  <si>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</si>
  <si>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</si>
  <si>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</si>
  <si>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</si>
  <si>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</si>
  <si>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</si>
  <si>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</si>
  <si>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</si>
  <si>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</si>
  <si>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</si>
  <si>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</si>
  <si>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</si>
  <si>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</si>
  <si>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</si>
  <si>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</si>
  <si>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</si>
  <si>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</si>
  <si>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</si>
  <si>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</si>
  <si>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</si>
  <si>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</si>
  <si>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</si>
  <si>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</si>
  <si>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</si>
  <si>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</si>
  <si>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</si>
  <si>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</si>
  <si>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</si>
  <si>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</si>
  <si>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</si>
  <si>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</si>
  <si>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</si>
  <si>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</si>
  <si>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</si>
  <si>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</si>
  <si>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</si>
  <si>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</si>
  <si>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</si>
  <si>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</si>
  <si>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</si>
  <si>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</si>
  <si>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</si>
  <si>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</si>
  <si>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</si>
  <si>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</si>
  <si>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</si>
  <si>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</si>
  <si>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</si>
  <si>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</si>
  <si>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</si>
  <si>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</si>
  <si>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</si>
  <si>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</si>
  <si>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</si>
  <si>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</si>
  <si>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</si>
  <si>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</si>
  <si>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</si>
  <si>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</si>
  <si>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</si>
  <si>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</si>
  <si>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</si>
  <si>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</si>
  <si>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</si>
  <si>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</si>
  <si>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</si>
  <si>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</si>
  <si>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</si>
  <si>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</si>
  <si>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</si>
  <si>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</si>
  <si>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</si>
  <si>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</si>
  <si>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</si>
  <si>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</si>
  <si>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</si>
  <si>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</si>
  <si>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</si>
  <si>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</si>
  <si>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</si>
  <si>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</si>
  <si>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</si>
  <si>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</si>
  <si>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</si>
  <si>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</si>
  <si>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</si>
  <si>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</si>
  <si>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</si>
  <si>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</si>
  <si>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</si>
  <si>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</si>
  <si>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</si>
  <si>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</si>
  <si>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</si>
  <si>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</si>
  <si>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</si>
  <si>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</si>
  <si>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</si>
  <si>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</si>
  <si>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</si>
  <si>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</si>
  <si>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</si>
  <si>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</si>
  <si>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</si>
  <si>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</si>
  <si>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</si>
  <si>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</si>
  <si>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</si>
  <si>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</si>
  <si>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</si>
  <si>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</si>
  <si>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</si>
  <si>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</si>
  <si>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</si>
  <si>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</si>
  <si>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</si>
  <si>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</si>
  <si>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</si>
  <si>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</si>
  <si>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</si>
  <si>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</si>
  <si>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</si>
  <si>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</si>
  <si>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</si>
  <si>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</si>
  <si>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</si>
  <si>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</si>
  <si>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</si>
  <si>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</si>
  <si>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</si>
  <si>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</si>
  <si>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</si>
  <si>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</si>
  <si>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</si>
  <si>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</si>
  <si>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</si>
  <si>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</si>
  <si>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</si>
  <si>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</si>
  <si>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</si>
  <si>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</si>
  <si>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</si>
  <si>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</si>
  <si>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</si>
  <si>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</si>
  <si>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</si>
  <si>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</si>
  <si>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</si>
  <si>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</si>
  <si>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</si>
  <si>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</si>
  <si>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</si>
  <si>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</si>
  <si>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</si>
  <si>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</si>
  <si>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</si>
  <si>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</si>
  <si>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</si>
  <si>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</si>
  <si>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</si>
  <si>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</si>
  <si>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</si>
  <si>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</si>
  <si>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</si>
  <si>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</si>
  <si>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</si>
  <si>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</si>
  <si>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</si>
  <si>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</si>
  <si>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</si>
  <si>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</si>
  <si>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</si>
  <si>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</si>
  <si>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</si>
  <si>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</si>
  <si>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</si>
  <si>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</si>
  <si>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</si>
  <si>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</si>
  <si>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</si>
  <si>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</si>
  <si>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</si>
  <si>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</si>
  <si>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</si>
  <si>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</si>
  <si>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</si>
  <si>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</si>
  <si>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</si>
  <si>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</si>
  <si>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</si>
  <si>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</si>
  <si>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</si>
  <si>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</si>
  <si>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</si>
  <si>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</si>
  <si>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</si>
  <si>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</si>
  <si>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</si>
  <si>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</si>
  <si>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</si>
  <si>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</si>
  <si>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</si>
  <si>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</si>
  <si>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</si>
  <si>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</si>
  <si>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</si>
  <si>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</si>
  <si>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</si>
  <si>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</si>
  <si>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</si>
  <si>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</si>
  <si>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</si>
  <si>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</si>
  <si>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</si>
  <si>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</si>
  <si>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</si>
  <si>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</si>
  <si>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</si>
  <si>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</si>
  <si>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</si>
  <si>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</si>
  <si>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</si>
  <si>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</si>
  <si>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</si>
  <si>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</si>
  <si>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</si>
  <si>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</si>
  <si>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</si>
  <si>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</si>
  <si>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</si>
  <si>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</si>
  <si>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</si>
  <si>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</si>
  <si>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</si>
  <si>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</si>
  <si>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</si>
  <si>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</si>
  <si>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</si>
  <si>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</si>
  <si>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</si>
  <si>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</si>
  <si>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</si>
  <si>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</si>
  <si>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</si>
  <si>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</si>
  <si>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</si>
  <si>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</si>
  <si>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</si>
  <si>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</si>
  <si>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</si>
  <si>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</si>
  <si>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</si>
  <si>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</si>
  <si>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</si>
  <si>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</si>
  <si>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</si>
  <si>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</si>
  <si>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</si>
  <si>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</si>
  <si>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</si>
  <si>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</si>
  <si>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</si>
  <si>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</si>
  <si>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</si>
  <si>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</si>
  <si>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</si>
  <si>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</si>
  <si>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</si>
  <si>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</si>
  <si>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</si>
  <si>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</si>
  <si>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</si>
  <si>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</si>
  <si>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</si>
  <si>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</si>
  <si>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</si>
  <si>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</si>
  <si>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</si>
  <si>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</si>
  <si>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</si>
  <si>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</si>
  <si>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</si>
  <si>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</si>
  <si>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</si>
  <si>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</si>
  <si>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</si>
  <si>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</si>
  <si>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</si>
  <si>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</si>
  <si>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</si>
  <si>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</si>
  <si>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</si>
  <si>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</si>
  <si>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</si>
  <si>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</si>
  <si>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</si>
  <si>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</si>
  <si>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</si>
  <si>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</si>
  <si>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</si>
  <si>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</si>
  <si>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</si>
  <si>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</si>
  <si>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</si>
  <si>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</si>
  <si>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</si>
  <si>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</si>
  <si>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</si>
  <si>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</si>
  <si>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</si>
  <si>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</si>
  <si>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</si>
  <si>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</si>
  <si>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</si>
  <si>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</si>
  <si>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</si>
  <si>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</si>
  <si>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</si>
  <si>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</si>
  <si>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</si>
  <si>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</si>
  <si>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</si>
  <si>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</si>
  <si>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</si>
  <si>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</si>
  <si>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</si>
  <si>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</si>
  <si>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</si>
  <si>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</si>
  <si>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</si>
  <si>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</si>
  <si>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</si>
  <si>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</si>
  <si>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</si>
  <si>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</si>
  <si>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</si>
  <si>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</si>
  <si>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</si>
  <si>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</si>
  <si>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</si>
  <si>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</si>
  <si>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</si>
  <si>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</si>
  <si>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</si>
  <si>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</si>
  <si>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</si>
  <si>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</si>
  <si>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</si>
  <si>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</si>
  <si>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</si>
  <si>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</si>
  <si>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</si>
  <si>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</si>
  <si>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</si>
  <si>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</si>
  <si>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</si>
  <si>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</si>
  <si>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</si>
  <si>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</si>
  <si>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</si>
  <si>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</si>
  <si>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</si>
  <si>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</si>
  <si>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</si>
  <si>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</si>
  <si>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</si>
  <si>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</si>
  <si>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</si>
  <si>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</si>
  <si>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</si>
  <si>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</si>
  <si>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</si>
  <si>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</si>
  <si>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</si>
  <si>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</si>
  <si>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</si>
  <si>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</si>
  <si>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</si>
  <si>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</si>
  <si>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</si>
  <si>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</si>
  <si>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</si>
  <si>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</si>
  <si>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</si>
  <si>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</si>
  <si>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</si>
  <si>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</si>
  <si>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</si>
  <si>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</si>
  <si>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</si>
  <si>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</si>
  <si>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</si>
  <si>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</si>
  <si>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</si>
  <si>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</si>
  <si>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</si>
  <si>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</si>
  <si>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</si>
  <si>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</si>
  <si>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</si>
  <si>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</si>
  <si>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</si>
  <si>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</si>
  <si>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</si>
  <si>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</si>
  <si>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</si>
  <si>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</si>
  <si>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</si>
  <si>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</si>
  <si>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</si>
  <si>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</si>
  <si>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</si>
  <si>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</si>
  <si>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</si>
  <si>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</si>
  <si>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</si>
  <si>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</si>
  <si>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</si>
  <si>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</si>
  <si>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</si>
  <si>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</si>
  <si>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</si>
  <si>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</si>
  <si>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</si>
  <si>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</si>
  <si>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</si>
  <si>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</si>
  <si>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</si>
  <si>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</si>
  <si>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</si>
  <si>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</si>
  <si>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</si>
  <si>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</si>
  <si>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</si>
  <si>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</si>
  <si>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</si>
  <si>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</si>
  <si>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</si>
  <si>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</si>
  <si>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</si>
  <si>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</si>
  <si>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</si>
  <si>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</si>
  <si>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</si>
  <si>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</si>
  <si>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</si>
  <si>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</si>
  <si>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</si>
  <si>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</si>
  <si>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</si>
  <si>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</si>
  <si>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</si>
  <si>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</si>
  <si>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</si>
  <si>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</si>
  <si>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</si>
  <si>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</si>
  <si>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</si>
  <si>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</si>
  <si>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</si>
  <si>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</si>
  <si>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</si>
  <si>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</si>
  <si>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</si>
  <si>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</si>
  <si>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</si>
  <si>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</si>
  <si>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</si>
  <si>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</si>
  <si>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</si>
  <si>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</si>
  <si>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</si>
  <si>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</si>
  <si>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</si>
  <si>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</si>
  <si>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</si>
  <si>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</si>
  <si>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</si>
  <si>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</si>
  <si>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</si>
  <si>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</si>
  <si>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</si>
  <si>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</si>
  <si>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</si>
  <si>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</si>
  <si>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</si>
  <si>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</si>
  <si>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</si>
  <si>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</si>
  <si>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</si>
  <si>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</si>
  <si>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</si>
  <si>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</si>
  <si>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</si>
  <si>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</si>
  <si>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</si>
  <si>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</si>
  <si>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</si>
  <si>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</si>
  <si>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</si>
  <si>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</si>
  <si>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</si>
  <si>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</si>
  <si>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</si>
  <si>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</si>
  <si>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</si>
  <si>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</si>
  <si>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</si>
  <si>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</si>
  <si>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</si>
  <si>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</si>
  <si>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</si>
  <si>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</si>
  <si>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</si>
  <si>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</si>
  <si>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</si>
  <si>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</si>
  <si>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</si>
  <si>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</si>
  <si>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</si>
  <si>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</si>
  <si>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</si>
  <si>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</si>
  <si>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</si>
  <si>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</si>
  <si>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</si>
  <si>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</si>
  <si>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</si>
  <si>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</si>
  <si>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</si>
  <si>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</si>
  <si>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</si>
  <si>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</si>
  <si>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</si>
  <si>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</si>
  <si>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</si>
  <si>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</si>
  <si>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</si>
  <si>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</si>
  <si>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</si>
  <si>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</si>
  <si>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</si>
  <si>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</si>
  <si>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</si>
  <si>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</si>
  <si>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</si>
  <si>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</si>
  <si>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</si>
  <si>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</si>
  <si>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</si>
  <si>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</si>
  <si>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</si>
  <si>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</si>
  <si>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</si>
  <si>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</si>
  <si>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</si>
  <si>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</si>
  <si>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</si>
  <si>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</si>
  <si>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</si>
  <si>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</si>
  <si>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</si>
  <si>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</si>
  <si>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</si>
  <si>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</si>
  <si>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</si>
  <si>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</si>
  <si>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</si>
  <si>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</si>
  <si>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</si>
  <si>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</si>
  <si>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</si>
  <si>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</si>
  <si>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</si>
  <si>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</si>
  <si>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</si>
  <si>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</si>
  <si>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</si>
  <si>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</si>
  <si>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</si>
  <si>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</si>
  <si>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</si>
  <si>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</si>
  <si>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</si>
  <si>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</si>
  <si>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</si>
  <si>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</si>
  <si>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</si>
  <si>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</si>
  <si>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</si>
  <si>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</si>
  <si>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</si>
  <si>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</si>
  <si>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</si>
  <si>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</si>
  <si>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</si>
  <si>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</si>
  <si>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</si>
  <si>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</si>
  <si>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</si>
  <si>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</si>
  <si>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</si>
  <si>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</si>
  <si>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</si>
  <si>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</si>
  <si>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</si>
  <si>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</si>
  <si>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</si>
  <si>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</si>
  <si>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</si>
  <si>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</si>
  <si>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</si>
  <si>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</si>
  <si>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</si>
  <si>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</si>
  <si>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</si>
  <si>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</si>
  <si>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</si>
  <si>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</si>
  <si>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</si>
  <si>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</si>
  <si>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</si>
  <si>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</si>
  <si>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</si>
  <si>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</si>
  <si>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</si>
  <si>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</si>
  <si>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</si>
  <si>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</si>
  <si>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</si>
  <si>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</si>
  <si>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</si>
  <si>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</si>
  <si>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</si>
  <si>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</si>
  <si>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</si>
  <si>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</si>
  <si>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</si>
  <si>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</si>
  <si>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</si>
  <si>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</si>
  <si>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</si>
  <si>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</si>
  <si>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</si>
  <si>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</si>
  <si>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</si>
  <si>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</si>
  <si>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</si>
  <si>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</si>
  <si>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</si>
  <si>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</si>
  <si>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</si>
  <si>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</si>
  <si>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</si>
  <si>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</si>
  <si>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</si>
  <si>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</si>
  <si>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</si>
  <si>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</si>
  <si>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</si>
  <si>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</si>
  <si>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</si>
  <si>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</si>
  <si>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</si>
  <si>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</si>
  <si>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</si>
  <si>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</si>
  <si>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</si>
  <si>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</si>
  <si>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</si>
  <si>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</si>
  <si>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</si>
  <si>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</si>
  <si>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</si>
  <si>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</si>
  <si>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</si>
  <si>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</si>
  <si>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</si>
  <si>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</si>
  <si>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</si>
  <si>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</si>
  <si>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</si>
  <si>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</si>
  <si>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</si>
  <si>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</si>
  <si>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</si>
  <si>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</si>
  <si>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</si>
  <si>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</si>
  <si>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</si>
  <si>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</si>
  <si>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</si>
  <si>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</si>
  <si>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</si>
  <si>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</si>
  <si>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</si>
  <si>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</si>
  <si>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</si>
  <si>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</si>
  <si>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</si>
  <si>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</si>
  <si>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</si>
  <si>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</si>
  <si>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</si>
  <si>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</si>
  <si>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</si>
  <si>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</si>
  <si>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</si>
  <si>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</si>
  <si>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</si>
  <si>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</si>
  <si>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</si>
  <si>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</si>
  <si>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</si>
  <si>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</si>
  <si>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</si>
  <si>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</si>
  <si>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</si>
  <si>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</si>
  <si>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</si>
  <si>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</si>
  <si>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</si>
  <si>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</si>
  <si>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</si>
  <si>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</si>
  <si>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</si>
  <si>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</si>
  <si>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</si>
  <si>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</si>
  <si>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</si>
  <si>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</si>
  <si>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</si>
  <si>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</si>
  <si>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</si>
  <si>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</si>
  <si>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</si>
  <si>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</si>
  <si>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</si>
  <si>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</si>
  <si>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</si>
  <si>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</si>
  <si>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</si>
  <si>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</si>
  <si>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</si>
  <si>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</si>
  <si>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</si>
  <si>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</si>
  <si>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</si>
  <si>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</si>
  <si>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</si>
  <si>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</si>
  <si>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</si>
  <si>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</si>
  <si>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</si>
  <si>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</si>
  <si>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</si>
  <si>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</si>
  <si>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</si>
  <si>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</si>
  <si>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</si>
  <si>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</si>
  <si>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</si>
  <si>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</si>
  <si>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</si>
  <si>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</si>
  <si>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</si>
  <si>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</si>
  <si>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</si>
  <si>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</si>
  <si>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</si>
  <si>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</si>
  <si>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</si>
  <si>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</si>
  <si>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</si>
  <si>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</si>
  <si>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</si>
  <si>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</si>
  <si>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</si>
  <si>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</si>
  <si>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</si>
  <si>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</si>
  <si>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</si>
  <si>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</si>
  <si>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</si>
  <si>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</si>
  <si>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</si>
  <si>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</si>
  <si>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</si>
  <si>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</si>
  <si>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</si>
  <si>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</si>
  <si>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</si>
  <si>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</si>
  <si>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</si>
  <si>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</si>
  <si>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</si>
  <si>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</si>
  <si>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</si>
  <si>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</si>
  <si>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</si>
  <si>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</si>
  <si>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</si>
  <si>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</si>
  <si>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</si>
  <si>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</si>
  <si>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</si>
  <si>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</si>
  <si>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</si>
  <si>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</si>
  <si>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</si>
  <si>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</si>
  <si>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</si>
  <si>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</si>
  <si>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</si>
  <si>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</si>
  <si>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</si>
  <si>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</si>
  <si>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</si>
  <si>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</si>
  <si>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</si>
  <si>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</si>
  <si>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</si>
  <si>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</si>
  <si>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</si>
  <si>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</si>
  <si>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</si>
  <si>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</si>
  <si>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</si>
  <si>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</si>
  <si>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</si>
  <si>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</si>
  <si>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</si>
  <si>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</si>
  <si>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</si>
  <si>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</si>
  <si>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</si>
  <si>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</si>
  <si>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</si>
  <si>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</si>
  <si>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</si>
  <si>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</si>
  <si>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</si>
  <si>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</si>
  <si>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</si>
  <si>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</si>
  <si>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</si>
  <si>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</si>
  <si>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</si>
  <si>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</si>
  <si>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</si>
  <si>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</si>
  <si>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</si>
  <si>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</si>
  <si>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</si>
  <si>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</si>
  <si>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</si>
  <si>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</si>
  <si>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</si>
  <si>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</si>
  <si>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</si>
  <si>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</si>
  <si>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</si>
  <si>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</si>
  <si>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</si>
  <si>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</si>
  <si>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</si>
  <si>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</si>
  <si>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</si>
  <si>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</si>
  <si>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</si>
  <si>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</si>
  <si>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</si>
  <si>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</si>
  <si>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</si>
  <si>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</si>
  <si>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</si>
  <si>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</si>
  <si>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</si>
  <si>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</si>
  <si>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</si>
  <si>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</si>
  <si>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</si>
  <si>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</si>
  <si>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</si>
  <si>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</si>
  <si>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</si>
  <si>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</si>
  <si>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</si>
  <si>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</si>
  <si>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</si>
  <si>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</si>
  <si>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</si>
  <si>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</si>
  <si>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</si>
  <si>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</si>
  <si>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</si>
  <si>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</si>
  <si>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</si>
  <si>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</si>
  <si>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</si>
  <si>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</si>
  <si>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</si>
  <si>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</si>
  <si>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</si>
  <si>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</si>
  <si>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</si>
  <si>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</si>
  <si>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</si>
  <si>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</si>
  <si>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</si>
  <si>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</si>
  <si>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</si>
  <si>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</si>
  <si>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</si>
  <si>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</si>
  <si>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</si>
  <si>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</si>
  <si>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</si>
  <si>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</si>
  <si>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</si>
  <si>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</si>
  <si>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</si>
  <si>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</si>
  <si>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</si>
  <si>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</si>
  <si>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</si>
  <si>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</si>
  <si>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</si>
  <si>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</si>
  <si>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</si>
  <si>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</si>
  <si>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</si>
  <si>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</si>
  <si>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</si>
  <si>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</si>
  <si>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</si>
  <si>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</si>
  <si>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</si>
  <si>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</si>
  <si>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</si>
  <si>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</si>
  <si>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</si>
  <si>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</si>
  <si>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</si>
  <si>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</si>
  <si>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</si>
  <si>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</si>
  <si>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</si>
  <si>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</si>
  <si>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</si>
  <si>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</si>
  <si>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</si>
  <si>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</si>
  <si>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</si>
  <si>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</si>
  <si>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</si>
  <si>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</si>
  <si>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</si>
  <si>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</si>
  <si>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</si>
  <si>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</si>
  <si>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</si>
  <si>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</si>
  <si>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</si>
  <si>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</si>
  <si>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</si>
  <si>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</si>
  <si>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</si>
  <si>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</si>
  <si>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</si>
  <si>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</si>
  <si>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</si>
  <si>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</si>
  <si>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</si>
  <si>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</si>
  <si>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</si>
  <si>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</si>
  <si>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</si>
  <si>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</si>
  <si>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</si>
  <si>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</si>
  <si>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</si>
  <si>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</si>
  <si>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</si>
  <si>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</si>
  <si>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</si>
  <si>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</si>
  <si>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</si>
  <si>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</si>
  <si>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</si>
  <si>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</si>
  <si>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</si>
  <si>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</si>
  <si>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</si>
  <si>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</si>
  <si>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</si>
  <si>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</si>
  <si>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</si>
  <si>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</si>
  <si>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</si>
  <si>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</si>
  <si>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</si>
  <si>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</si>
  <si>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</si>
  <si>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</si>
  <si>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</si>
  <si>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</si>
  <si>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</si>
  <si>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</si>
  <si>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</si>
  <si>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</si>
  <si>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</si>
  <si>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</si>
  <si>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</si>
  <si>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</si>
  <si>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</si>
  <si>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</si>
  <si>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</si>
  <si>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</si>
  <si>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</si>
  <si>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</si>
  <si>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</si>
  <si>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</si>
  <si>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</si>
  <si>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</si>
  <si>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</si>
  <si>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</si>
  <si>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</si>
  <si>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</si>
  <si>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</si>
  <si>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</si>
  <si>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</si>
  <si>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</si>
  <si>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</si>
  <si>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</si>
  <si>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</si>
  <si>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</si>
  <si>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</si>
  <si>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</si>
  <si>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</si>
  <si>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</si>
  <si>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</si>
  <si>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</si>
  <si>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</si>
  <si>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</si>
  <si>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</si>
  <si>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</si>
  <si>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</si>
  <si>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</si>
  <si>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</si>
  <si>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</si>
  <si>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</si>
  <si>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</si>
  <si>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</si>
  <si>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</si>
  <si>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</si>
  <si>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</si>
  <si>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</si>
  <si>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</si>
  <si>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</si>
  <si>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</si>
  <si>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</si>
  <si>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</si>
  <si>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</si>
  <si>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</si>
  <si>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</si>
  <si>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</si>
  <si>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</si>
  <si>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</si>
  <si>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</si>
  <si>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</si>
  <si>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</si>
  <si>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</si>
  <si>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</si>
  <si>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</si>
  <si>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</si>
  <si>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</si>
  <si>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</si>
  <si>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</si>
  <si>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</si>
  <si>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</si>
  <si>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</si>
  <si>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</si>
  <si>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</si>
  <si>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</si>
  <si>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</si>
  <si>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</si>
  <si>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</si>
  <si>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</si>
  <si>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</si>
  <si>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</si>
  <si>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</si>
  <si>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</si>
  <si>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</si>
  <si>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</si>
  <si>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</si>
  <si>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</si>
  <si>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</si>
  <si>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</si>
  <si>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</si>
  <si>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</si>
  <si>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</si>
  <si>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</si>
  <si>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</si>
  <si>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</si>
  <si>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</si>
  <si>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</si>
  <si>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</si>
  <si>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</si>
  <si>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</si>
  <si>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</si>
  <si>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</si>
  <si>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</si>
  <si>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</si>
  <si>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</si>
  <si>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</si>
  <si>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</si>
  <si>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</si>
  <si>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</si>
  <si>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</si>
  <si>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</si>
  <si>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</si>
  <si>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</si>
  <si>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</si>
  <si>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</si>
  <si>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</si>
  <si>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</si>
  <si>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</si>
  <si>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</si>
  <si>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</si>
  <si>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</si>
  <si>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</si>
  <si>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</si>
  <si>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</si>
  <si>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</si>
  <si>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</si>
  <si>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</si>
  <si>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</si>
  <si>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</si>
  <si>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</si>
  <si>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</si>
  <si>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</si>
  <si>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</si>
  <si>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</si>
  <si>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</si>
  <si>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</si>
  <si>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</si>
  <si>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</si>
  <si>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</si>
  <si>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</si>
  <si>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</si>
  <si>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</si>
  <si>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</si>
  <si>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</si>
  <si>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</si>
  <si>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</si>
  <si>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</si>
  <si>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</si>
  <si>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</si>
  <si>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</si>
  <si>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</si>
  <si>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</si>
  <si>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</si>
  <si>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</si>
  <si>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</si>
  <si>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</si>
  <si>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</si>
  <si>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</si>
  <si>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</si>
  <si>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</si>
  <si>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</si>
  <si>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</si>
  <si>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</si>
  <si>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</si>
  <si>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</si>
  <si>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</si>
  <si>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</si>
  <si>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</si>
  <si>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</si>
  <si>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</si>
  <si>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</si>
  <si>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</si>
  <si>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</si>
  <si>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</si>
  <si>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</si>
  <si>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</si>
  <si>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</si>
  <si>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</si>
  <si>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</si>
  <si>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</si>
  <si>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</si>
  <si>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</si>
  <si>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</si>
  <si>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</si>
  <si>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</si>
  <si>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</si>
  <si>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</si>
  <si>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</si>
  <si>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</si>
  <si>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</si>
  <si>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</si>
  <si>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</si>
  <si>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</si>
  <si>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</si>
  <si>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</si>
  <si>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</si>
  <si>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</si>
  <si>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</si>
  <si>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</si>
  <si>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</si>
  <si>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</si>
  <si>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</si>
  <si>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</si>
  <si>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</si>
  <si>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</si>
  <si>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</si>
  <si>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</si>
  <si>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</si>
  <si>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</si>
  <si>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</si>
  <si>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</si>
  <si>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</si>
  <si>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</si>
  <si>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</si>
  <si>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</si>
  <si>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</si>
  <si>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</si>
  <si>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</si>
  <si>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</si>
  <si>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</si>
  <si>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</si>
  <si>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</si>
  <si>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</si>
  <si>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</si>
  <si>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</si>
  <si>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</si>
  <si>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</si>
  <si>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</si>
  <si>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</si>
  <si>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</si>
  <si>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</si>
  <si>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</si>
  <si>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</si>
  <si>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</si>
  <si>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</si>
  <si>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</si>
  <si>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</si>
  <si>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</si>
  <si>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</si>
  <si>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</si>
  <si>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</si>
  <si>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</si>
  <si>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</si>
  <si>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</si>
  <si>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</si>
  <si>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</si>
  <si>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</si>
  <si>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</si>
  <si>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</si>
  <si>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</si>
  <si>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</si>
  <si>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</si>
  <si>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</si>
  <si>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</si>
  <si>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</si>
  <si>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</si>
  <si>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</si>
  <si>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</si>
  <si>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</si>
  <si>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</si>
  <si>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</si>
  <si>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</si>
  <si>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</si>
  <si>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</si>
  <si>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</si>
  <si>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</si>
  <si>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</si>
  <si>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</si>
  <si>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</si>
  <si>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</si>
  <si>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</si>
  <si>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</si>
  <si>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</si>
  <si>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</si>
  <si>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</si>
  <si>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</si>
  <si>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</si>
  <si>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</si>
  <si>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</si>
  <si>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</si>
  <si>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</si>
  <si>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</si>
  <si>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</si>
  <si>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</si>
  <si>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</si>
  <si>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</si>
  <si>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</si>
  <si>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</si>
  <si>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</si>
  <si>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</si>
  <si>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</si>
  <si>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</si>
  <si>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</si>
  <si>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</si>
  <si>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</si>
  <si>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</si>
  <si>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</si>
  <si>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</si>
  <si>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</si>
  <si>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</si>
  <si>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</si>
  <si>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</si>
  <si>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</si>
  <si>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</si>
  <si>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</si>
  <si>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</si>
  <si>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</si>
  <si>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</si>
  <si>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</si>
  <si>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</si>
  <si>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</si>
  <si>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</si>
  <si>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</si>
  <si>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</si>
  <si>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</si>
  <si>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</si>
  <si>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</si>
  <si>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</si>
  <si>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</si>
  <si>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</si>
  <si>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</si>
  <si>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</si>
  <si>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</si>
  <si>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</si>
  <si>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</si>
  <si>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</si>
  <si>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</si>
  <si>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</si>
  <si>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</si>
  <si>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</si>
  <si>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</si>
  <si>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</si>
  <si>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</si>
  <si>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</si>
  <si>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</si>
  <si>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</si>
  <si>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</si>
  <si>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</si>
  <si>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</si>
  <si>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</si>
  <si>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</si>
  <si>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</si>
  <si>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</si>
  <si>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</si>
  <si>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</si>
  <si>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</si>
  <si>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</si>
  <si>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</si>
  <si>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</si>
  <si>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</si>
  <si>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</si>
  <si>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</si>
  <si>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</si>
  <si>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</si>
  <si>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</si>
  <si>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</si>
  <si>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</si>
  <si>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</si>
  <si>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</si>
  <si>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</si>
  <si>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</si>
  <si>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</si>
  <si>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</si>
  <si>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</si>
  <si>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</si>
  <si>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</si>
  <si>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</si>
  <si>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</si>
  <si>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</si>
  <si>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</si>
  <si>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</si>
  <si>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</si>
  <si>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</si>
  <si>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</si>
  <si>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</si>
  <si>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</si>
  <si>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</si>
  <si>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</si>
  <si>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</si>
  <si>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</si>
  <si>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</si>
  <si>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</si>
  <si>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</si>
  <si>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</si>
  <si>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</si>
  <si>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</si>
  <si>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</si>
  <si>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</si>
  <si>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</si>
  <si>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</si>
  <si>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</si>
  <si>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</si>
  <si>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</si>
  <si>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</si>
  <si>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</si>
  <si>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</si>
  <si>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</si>
  <si>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</si>
  <si>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</si>
  <si>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</si>
  <si>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</si>
  <si>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</si>
  <si>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</si>
  <si>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</si>
  <si>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</si>
  <si>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</si>
  <si>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</si>
  <si>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</si>
  <si>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</si>
  <si>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</si>
  <si>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</si>
  <si>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</si>
  <si>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</si>
  <si>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</si>
  <si>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</si>
  <si>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</si>
  <si>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</si>
  <si>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</si>
  <si>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</si>
  <si>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</si>
  <si>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</si>
  <si>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</si>
  <si>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</si>
  <si>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</si>
  <si>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</si>
  <si>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</si>
  <si>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</si>
  <si>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</si>
  <si>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</si>
  <si>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</si>
  <si>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</si>
  <si>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</si>
  <si>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</si>
  <si>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</si>
  <si>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</si>
  <si>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</si>
  <si>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</si>
  <si>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</si>
  <si>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</si>
  <si>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</si>
  <si>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</si>
  <si>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</si>
  <si>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</si>
  <si>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</si>
  <si>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</si>
  <si>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</si>
  <si>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</si>
  <si>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</si>
  <si>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</si>
  <si>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</si>
  <si>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</si>
  <si>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</si>
  <si>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</si>
  <si>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</si>
  <si>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</si>
  <si>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</si>
  <si>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</si>
  <si>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</si>
  <si>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</si>
  <si>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</si>
  <si>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</si>
  <si>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</si>
  <si>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</si>
  <si>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</si>
  <si>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</si>
  <si>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</si>
  <si>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</si>
  <si>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</si>
  <si>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</si>
  <si>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</si>
  <si>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</si>
  <si>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</si>
  <si>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</si>
  <si>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</si>
  <si>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</si>
  <si>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</si>
  <si>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</si>
  <si>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</si>
  <si>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</si>
  <si>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</si>
  <si>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</si>
  <si>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</si>
  <si>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</si>
  <si>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</si>
  <si>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</si>
  <si>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</si>
  <si>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</si>
  <si>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</si>
  <si>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</si>
  <si>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</si>
  <si>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</si>
  <si>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</si>
  <si>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</si>
  <si>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</si>
  <si>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</si>
  <si>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</si>
  <si>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</si>
  <si>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</si>
  <si>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</si>
  <si>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</si>
  <si>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</si>
  <si>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</si>
  <si>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</si>
  <si>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</si>
  <si>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</si>
  <si>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</si>
  <si>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</si>
  <si>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</si>
  <si>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</si>
  <si>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</si>
  <si>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</si>
  <si>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</si>
  <si>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</si>
  <si>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</si>
  <si>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</si>
  <si>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</si>
  <si>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</si>
  <si>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</si>
  <si>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</si>
  <si>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</si>
  <si>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</si>
  <si>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</si>
  <si>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</si>
  <si>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</si>
  <si>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</si>
  <si>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</si>
  <si>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</si>
  <si>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</si>
  <si>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</si>
  <si>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</si>
  <si>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</si>
  <si>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</si>
  <si>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</si>
  <si>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</si>
  <si>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</si>
  <si>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</si>
  <si>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</si>
  <si>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</si>
  <si>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</si>
  <si>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</si>
  <si>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</si>
  <si>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</si>
  <si>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</si>
  <si>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</si>
  <si>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</si>
  <si>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</si>
  <si>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</si>
  <si>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</si>
  <si>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</si>
  <si>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</si>
  <si>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</si>
  <si>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</si>
  <si>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</si>
  <si>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</si>
  <si>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</si>
  <si>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</si>
  <si>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</si>
  <si>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</si>
  <si>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</si>
  <si>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</si>
  <si>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</si>
  <si>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</si>
  <si>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</si>
  <si>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</si>
  <si>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</si>
  <si>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</si>
  <si>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</si>
  <si>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</si>
  <si>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</si>
  <si>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</si>
  <si>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</si>
  <si>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</si>
  <si>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</si>
  <si>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</si>
  <si>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</si>
  <si>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</si>
  <si>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</si>
  <si>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</si>
  <si>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</si>
  <si>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</si>
  <si>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</si>
  <si>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</si>
  <si>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</si>
  <si>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</si>
  <si>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</si>
  <si>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</si>
  <si>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</si>
  <si>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</si>
  <si>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</si>
  <si>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</si>
  <si>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</si>
  <si>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</si>
  <si>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</si>
  <si>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</si>
  <si>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</si>
  <si>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</si>
  <si>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</si>
  <si>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</si>
  <si>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</si>
  <si>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</si>
  <si>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</si>
  <si>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</si>
  <si>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</si>
  <si>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</si>
  <si>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</si>
  <si>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</si>
  <si>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</si>
  <si>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</si>
  <si>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</si>
  <si>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</si>
  <si>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</si>
  <si>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</si>
  <si>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</si>
  <si>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</si>
  <si>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</si>
  <si>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</si>
  <si>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</si>
  <si>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</si>
  <si>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</si>
  <si>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</si>
  <si>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</si>
  <si>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</si>
  <si>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</si>
  <si>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</si>
  <si>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</si>
  <si>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</si>
  <si>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</si>
  <si>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</si>
  <si>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</si>
  <si>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</si>
  <si>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</si>
  <si>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</si>
  <si>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</si>
  <si>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</si>
  <si>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</si>
  <si>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</si>
  <si>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</si>
  <si>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</si>
  <si>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</si>
  <si>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</si>
  <si>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</si>
  <si>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</si>
  <si>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</si>
  <si>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</si>
  <si>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</si>
  <si>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</si>
  <si>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</si>
  <si>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</si>
  <si>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</si>
  <si>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</si>
  <si>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</si>
  <si>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</si>
  <si>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</si>
  <si>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</si>
  <si>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</si>
  <si>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</si>
  <si>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</si>
  <si>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</si>
  <si>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</si>
  <si>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</si>
  <si>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</si>
  <si>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</si>
  <si>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</si>
  <si>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</si>
  <si>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</si>
  <si>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</si>
  <si>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</si>
  <si>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</si>
  <si>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</si>
  <si>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</si>
  <si>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</si>
  <si>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</si>
  <si>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</si>
  <si>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</si>
  <si>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</si>
  <si>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</si>
  <si>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</si>
  <si>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</si>
  <si>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</si>
  <si>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</si>
  <si>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</si>
  <si>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</si>
  <si>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</si>
  <si>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</si>
  <si>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</si>
  <si>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</si>
  <si>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</si>
  <si>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</si>
  <si>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</si>
  <si>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</si>
  <si>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</si>
  <si>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</si>
  <si>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</si>
  <si>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</si>
  <si>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</si>
  <si>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</si>
  <si>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</si>
  <si>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</si>
  <si>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</si>
  <si>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</si>
  <si>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</si>
  <si>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</si>
  <si>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</si>
  <si>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</si>
  <si>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</si>
  <si>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</si>
  <si>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</si>
  <si>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</si>
  <si>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</si>
  <si>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</si>
  <si>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</si>
  <si>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</si>
  <si>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</si>
  <si>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</si>
  <si>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</si>
  <si>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</si>
  <si>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</si>
  <si>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</si>
  <si>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</si>
  <si>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</si>
  <si>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</si>
  <si>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</si>
  <si>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</si>
  <si>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</si>
  <si>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</si>
  <si>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</si>
  <si>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</si>
  <si>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</si>
  <si>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</si>
  <si>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</si>
  <si>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</si>
  <si>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</si>
  <si>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</si>
  <si>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</si>
  <si>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</si>
  <si>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</si>
  <si>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</si>
  <si>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</si>
  <si>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</si>
  <si>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</si>
  <si>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</si>
  <si>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</si>
  <si>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</si>
  <si>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</si>
  <si>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</si>
  <si>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</si>
  <si>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</si>
  <si>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</si>
  <si>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</si>
  <si>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</si>
  <si>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</si>
  <si>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</si>
  <si>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</si>
  <si>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</si>
  <si>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</si>
  <si>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</si>
  <si>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</si>
  <si>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</si>
  <si>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</si>
  <si>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</si>
  <si>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</si>
  <si>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</si>
  <si>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</si>
  <si>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</si>
  <si>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</si>
  <si>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</si>
  <si>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</si>
  <si>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</si>
  <si>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</si>
  <si>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</si>
  <si>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</si>
  <si>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</si>
  <si>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</si>
  <si>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</si>
  <si>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</si>
  <si>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</si>
  <si>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</si>
  <si>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</si>
  <si>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</si>
  <si>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</si>
  <si>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</si>
  <si>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</si>
  <si>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</si>
  <si>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</si>
  <si>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</si>
  <si>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</si>
  <si>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</si>
  <si>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</si>
  <si>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</si>
  <si>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</si>
  <si>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</si>
  <si>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</si>
  <si>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</si>
  <si>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</si>
  <si>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</si>
  <si>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</si>
  <si>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</si>
  <si>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</si>
  <si>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</si>
  <si>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</si>
  <si>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</si>
  <si>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</si>
  <si>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</si>
  <si>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</si>
  <si>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</si>
  <si>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</si>
  <si>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</si>
  <si>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</si>
  <si>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</si>
  <si>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</si>
  <si>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</si>
  <si>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</si>
  <si>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</si>
  <si>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</si>
  <si>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</si>
  <si>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</si>
  <si>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</si>
  <si>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</si>
  <si>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</si>
  <si>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</si>
  <si>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</si>
  <si>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</si>
  <si>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</si>
  <si>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</si>
  <si>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</si>
  <si>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</si>
  <si>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</si>
  <si>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</si>
  <si>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</si>
  <si>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</si>
  <si>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</si>
  <si>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</si>
  <si>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</si>
  <si>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</si>
  <si>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</si>
  <si>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</si>
  <si>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</si>
  <si>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</si>
  <si>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</si>
  <si>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</si>
  <si>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</si>
  <si>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</si>
  <si>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</si>
  <si>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</si>
  <si>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</si>
  <si>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</si>
  <si>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</si>
  <si>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</si>
  <si>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</si>
  <si>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</si>
  <si>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</si>
  <si>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</si>
  <si>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</si>
  <si>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</si>
  <si>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</si>
  <si>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</si>
  <si>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</si>
  <si>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</si>
  <si>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</si>
  <si>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</si>
  <si>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</si>
  <si>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</si>
  <si>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</si>
  <si>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</si>
  <si>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</si>
  <si>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</si>
  <si>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</si>
  <si>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</si>
  <si>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</si>
  <si>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</si>
  <si>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</si>
  <si>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</si>
  <si>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</si>
  <si>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</si>
  <si>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</si>
  <si>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</si>
  <si>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</si>
  <si>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</si>
  <si>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</si>
  <si>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</si>
  <si>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</si>
  <si>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</si>
  <si>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</si>
  <si>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</si>
  <si>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</si>
  <si>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</si>
  <si>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</si>
  <si>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</si>
  <si>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</si>
  <si>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</si>
  <si>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</si>
  <si>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</si>
  <si>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</si>
  <si>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</si>
  <si>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</si>
  <si>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</si>
  <si>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</si>
  <si>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</si>
  <si>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</si>
  <si>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</si>
  <si>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</si>
  <si>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</si>
  <si>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</si>
  <si>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</si>
  <si>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</si>
  <si>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</si>
  <si>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</si>
  <si>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</si>
  <si>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</si>
  <si>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</si>
  <si>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</si>
  <si>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</si>
  <si>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</si>
  <si>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</si>
  <si>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</si>
  <si>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</si>
  <si>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</si>
  <si>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</si>
  <si>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</si>
  <si>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</si>
  <si>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</si>
  <si>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</si>
  <si>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</si>
  <si>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</si>
  <si>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</si>
  <si>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</si>
  <si>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</si>
  <si>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</si>
  <si>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</si>
  <si>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</si>
  <si>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</si>
  <si>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</si>
  <si>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</si>
  <si>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</si>
  <si>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</si>
  <si>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</si>
  <si>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</si>
  <si>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</si>
  <si>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</si>
  <si>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</si>
  <si>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</si>
  <si>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</si>
  <si>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</si>
  <si>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</si>
  <si>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</si>
  <si>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</si>
  <si>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</si>
  <si>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</si>
  <si>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</si>
  <si>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</si>
  <si>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</si>
  <si>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</si>
  <si>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</si>
  <si>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</si>
  <si>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</si>
  <si>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</si>
  <si>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</si>
  <si>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</si>
  <si>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</si>
  <si>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</si>
  <si>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</si>
  <si>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</si>
  <si>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</si>
  <si>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</si>
  <si>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</si>
  <si>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</si>
  <si>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</si>
  <si>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</si>
  <si>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</si>
  <si>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</si>
  <si>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</si>
  <si>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</si>
  <si>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</si>
  <si>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</si>
  <si>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</si>
  <si>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</si>
  <si>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</si>
  <si>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</si>
  <si>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</si>
  <si>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</si>
  <si>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</si>
  <si>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</si>
  <si>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</si>
  <si>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</si>
  <si>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</si>
  <si>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</si>
  <si>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</si>
  <si>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</si>
  <si>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</si>
  <si>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</si>
  <si>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</si>
  <si>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</si>
  <si>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</si>
  <si>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</si>
  <si>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</si>
  <si>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</si>
  <si>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</si>
  <si>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</si>
  <si>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</si>
  <si>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</si>
  <si>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</si>
  <si>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</si>
  <si>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</si>
  <si>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</si>
  <si>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</si>
  <si>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</si>
  <si>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</si>
  <si>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</si>
  <si>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</si>
  <si>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</si>
  <si>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</si>
  <si>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</si>
  <si>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</si>
  <si>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</si>
  <si>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</si>
  <si>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</si>
  <si>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</si>
  <si>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</si>
  <si>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</si>
  <si>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</si>
  <si>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</si>
  <si>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</si>
  <si>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</si>
  <si>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</si>
  <si>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</si>
  <si>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</si>
  <si>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</si>
  <si>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</si>
  <si>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</si>
  <si>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</si>
  <si>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</si>
  <si>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</si>
  <si>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</si>
  <si>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</si>
  <si>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</si>
  <si>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</si>
  <si>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</si>
  <si>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</si>
  <si>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</si>
  <si>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</si>
  <si>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</si>
  <si>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</si>
  <si>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</si>
  <si>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</si>
  <si>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</si>
  <si>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</si>
  <si>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</si>
  <si>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</si>
  <si>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</si>
  <si>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</si>
  <si>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</si>
  <si>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</si>
  <si>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</si>
  <si>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</si>
  <si>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</si>
  <si>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</si>
  <si>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</si>
  <si>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</si>
  <si>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</si>
  <si>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</si>
  <si>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</si>
  <si>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</si>
  <si>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</si>
  <si>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</si>
  <si>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</si>
  <si>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</si>
  <si>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</si>
  <si>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</si>
  <si>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</si>
  <si>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</si>
  <si>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</si>
  <si>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</si>
  <si>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</si>
  <si>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</si>
  <si>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</si>
  <si>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</si>
  <si>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</si>
  <si>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</si>
  <si>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</si>
  <si>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</si>
  <si>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</si>
  <si>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</si>
  <si>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</si>
  <si>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</si>
  <si>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</si>
  <si>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</si>
  <si>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</si>
  <si>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</si>
  <si>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</si>
  <si>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</si>
  <si>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</si>
  <si>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</si>
  <si>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</si>
  <si>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</si>
  <si>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</si>
  <si>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</si>
  <si>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</si>
  <si>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</si>
  <si>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</si>
  <si>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</si>
  <si>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</si>
  <si>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</si>
  <si>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</si>
  <si>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</si>
  <si>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</si>
  <si>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</si>
  <si>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</si>
  <si>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</si>
  <si>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</si>
  <si>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</si>
  <si>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</si>
  <si>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</si>
  <si>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</si>
  <si>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</si>
  <si>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</si>
  <si>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</si>
  <si>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</si>
  <si>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</si>
  <si>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</si>
  <si>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</si>
  <si>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</si>
  <si>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</si>
  <si>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</si>
  <si>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</si>
  <si>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</si>
  <si>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</si>
  <si>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</si>
  <si>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</si>
  <si>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</si>
  <si>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</si>
  <si>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</si>
  <si>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</si>
  <si>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</si>
  <si>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</si>
  <si>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</si>
  <si>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</si>
  <si>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</si>
  <si>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</si>
  <si>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</si>
  <si>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</si>
  <si>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</si>
  <si>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</si>
  <si>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</si>
  <si>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</si>
  <si>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</si>
  <si>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</si>
  <si>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</si>
  <si>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</si>
  <si>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</si>
  <si>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</si>
  <si>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</si>
  <si>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</si>
  <si>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</si>
  <si>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</si>
  <si>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</si>
  <si>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</si>
  <si>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</si>
  <si>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</si>
  <si>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</si>
  <si>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</si>
  <si>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</si>
  <si>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</si>
  <si>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</si>
  <si>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</si>
  <si>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</si>
  <si>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</si>
  <si>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</si>
  <si>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</si>
  <si>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</si>
  <si>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</si>
  <si>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</si>
  <si>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</si>
  <si>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</si>
  <si>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</si>
  <si>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</si>
  <si>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</si>
  <si>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</si>
  <si>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</si>
  <si>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</si>
  <si>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</si>
  <si>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</si>
  <si>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</si>
  <si>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</si>
  <si>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</si>
  <si>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</si>
  <si>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</si>
  <si>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</si>
  <si>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</si>
  <si>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</si>
  <si>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</si>
  <si>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</si>
  <si>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</si>
  <si>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</si>
  <si>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</si>
  <si>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</si>
  <si>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</si>
  <si>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</si>
  <si>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</si>
  <si>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</si>
  <si>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</si>
  <si>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</si>
  <si>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</si>
  <si>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</si>
  <si>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</si>
  <si>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</si>
  <si>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</si>
  <si>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</si>
  <si>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</si>
  <si>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</si>
  <si>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</si>
  <si>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</si>
  <si>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</si>
  <si>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</si>
  <si>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</si>
  <si>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</si>
  <si>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</si>
  <si>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</si>
  <si>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</si>
  <si>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</si>
  <si>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</si>
  <si>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</si>
  <si>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</si>
  <si>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</si>
  <si>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</si>
  <si>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</si>
  <si>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</si>
  <si>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</si>
  <si>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</si>
  <si>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</si>
  <si>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</si>
  <si>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</si>
  <si>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</si>
  <si>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</si>
  <si>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</si>
  <si>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</si>
  <si>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</si>
  <si>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</si>
  <si>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</si>
  <si>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</si>
  <si>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</si>
  <si>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</si>
  <si>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</si>
  <si>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</si>
  <si>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</si>
  <si>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</si>
  <si>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</si>
  <si>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</si>
  <si>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</si>
  <si>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</si>
  <si>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</si>
  <si>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</si>
  <si>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</si>
  <si>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</si>
  <si>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</si>
  <si>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</si>
  <si>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</si>
  <si>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</si>
  <si>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</si>
  <si>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</si>
  <si>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</si>
  <si>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</si>
  <si>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</si>
  <si>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</si>
  <si>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</si>
  <si>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</si>
  <si>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</si>
  <si>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</si>
  <si>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</si>
  <si>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</si>
  <si>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</si>
  <si>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</si>
  <si>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</si>
  <si>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</si>
  <si>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</si>
  <si>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</si>
  <si>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</si>
  <si>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</si>
  <si>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</si>
  <si>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</si>
  <si>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</si>
  <si>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</si>
  <si>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</si>
  <si>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</si>
  <si>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</si>
  <si>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</si>
  <si>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</si>
  <si>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</si>
  <si>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</si>
  <si>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</si>
  <si>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</si>
  <si>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</si>
  <si>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</si>
  <si>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</si>
  <si>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</si>
  <si>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</si>
  <si>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</si>
  <si>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</si>
  <si>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</si>
  <si>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</si>
  <si>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</si>
  <si>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</si>
  <si>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</si>
  <si>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</si>
  <si>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</si>
  <si>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</si>
  <si>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</si>
  <si>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</si>
  <si>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</si>
  <si>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</si>
  <si>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</si>
  <si>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</si>
  <si>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</si>
  <si>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</si>
  <si>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</si>
  <si>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</si>
  <si>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</si>
  <si>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</si>
  <si>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</si>
  <si>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</si>
  <si>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</si>
  <si>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</si>
  <si>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</si>
  <si>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</si>
  <si>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</si>
  <si>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</si>
  <si>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</si>
  <si>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</si>
  <si>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</si>
  <si>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</si>
  <si>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</si>
  <si>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</si>
  <si>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</si>
  <si>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</si>
  <si>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</si>
  <si>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</si>
  <si>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</si>
  <si>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</si>
  <si>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</si>
  <si>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</si>
  <si>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</si>
  <si>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</si>
  <si>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</si>
  <si>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</si>
  <si>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</si>
  <si>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</si>
  <si>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</si>
  <si>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</si>
  <si>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</si>
  <si>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</si>
  <si>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</si>
  <si>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</si>
  <si>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</si>
  <si>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</si>
  <si>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</si>
  <si>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</si>
  <si>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</si>
  <si>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</si>
  <si>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</si>
  <si>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</si>
  <si>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</si>
  <si>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</si>
  <si>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</si>
  <si>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</si>
  <si>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</si>
  <si>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</si>
  <si>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</si>
  <si>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</si>
  <si>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</si>
  <si>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</si>
  <si>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</si>
  <si>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</si>
  <si>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</si>
  <si>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</si>
  <si>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</si>
  <si>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</si>
  <si>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</si>
  <si>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</si>
  <si>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</si>
  <si>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</si>
  <si>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</si>
  <si>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</si>
  <si>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</si>
  <si>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</si>
  <si>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</si>
  <si>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</si>
  <si>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</si>
  <si>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</si>
  <si>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</si>
  <si>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</si>
  <si>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</si>
  <si>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</si>
  <si>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</si>
  <si>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</si>
  <si>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</si>
  <si>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</si>
  <si>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</si>
  <si>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</si>
  <si>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</si>
  <si>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</si>
  <si>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</si>
  <si>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</si>
  <si>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</si>
  <si>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</si>
  <si>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</si>
  <si>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</si>
  <si>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</si>
  <si>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</si>
  <si>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</si>
  <si>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</si>
  <si>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</si>
  <si>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</si>
  <si>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</si>
  <si>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</si>
  <si>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</si>
  <si>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</si>
  <si>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</si>
  <si>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</si>
  <si>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</si>
  <si>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</si>
  <si>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</si>
  <si>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</si>
  <si>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</si>
  <si>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</si>
  <si>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</si>
  <si>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</si>
  <si>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</si>
  <si>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</si>
  <si>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</si>
  <si>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</si>
  <si>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</si>
  <si>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</si>
  <si>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</si>
  <si>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</si>
  <si>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</si>
  <si>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</si>
  <si>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</si>
  <si>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</si>
  <si>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</si>
  <si>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</si>
  <si>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</si>
  <si>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</si>
  <si>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</si>
  <si>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</si>
  <si>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</si>
  <si>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</si>
  <si>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</si>
  <si>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</si>
  <si>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</si>
  <si>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</si>
  <si>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</si>
  <si>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</si>
  <si>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</si>
  <si>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</si>
  <si>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</si>
  <si>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</si>
  <si>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</si>
  <si>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</si>
  <si>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</si>
  <si>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</si>
  <si>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</si>
  <si>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</si>
  <si>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</si>
  <si>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</si>
  <si>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</si>
  <si>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</si>
  <si>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</si>
  <si>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</si>
  <si>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</si>
  <si>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</si>
  <si>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</si>
  <si>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</si>
  <si>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</si>
  <si>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</si>
  <si>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</si>
  <si>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</si>
  <si>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</si>
  <si>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</si>
  <si>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</si>
  <si>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</si>
  <si>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</si>
  <si>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</si>
  <si>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</si>
  <si>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</si>
  <si>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</si>
  <si>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</si>
  <si>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</si>
  <si>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</si>
  <si>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</si>
  <si>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</si>
  <si>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</si>
  <si>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</si>
  <si>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</si>
  <si>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</si>
  <si>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</si>
  <si>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</si>
  <si>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</si>
  <si>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</si>
  <si>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</si>
  <si>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</si>
  <si>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</si>
  <si>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</si>
  <si>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</si>
  <si>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</si>
  <si>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</si>
  <si>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</si>
  <si>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</si>
  <si>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</si>
  <si>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</si>
  <si>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</si>
  <si>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</si>
  <si>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</si>
  <si>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</si>
  <si>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</si>
  <si>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</si>
  <si>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</si>
  <si>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</si>
  <si>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</si>
  <si>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</si>
  <si>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</si>
  <si>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</si>
  <si>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</si>
  <si>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</si>
  <si>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</si>
  <si>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</si>
  <si>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</si>
  <si>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</si>
  <si>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</si>
  <si>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</si>
  <si>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</si>
  <si>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</si>
  <si>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</si>
  <si>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</si>
  <si>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</si>
  <si>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</si>
  <si>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</si>
  <si>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</si>
  <si>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</si>
  <si>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</si>
  <si>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</si>
  <si>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</si>
  <si>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</si>
  <si>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</si>
  <si>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</si>
  <si>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</si>
  <si>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</si>
  <si>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</si>
  <si>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</si>
  <si>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</si>
  <si>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</si>
  <si>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</si>
  <si>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</si>
  <si>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</si>
  <si>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</si>
  <si>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</si>
  <si>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</si>
  <si>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</si>
  <si>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</si>
  <si>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</si>
  <si>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</si>
  <si>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</si>
  <si>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</si>
  <si>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</si>
  <si>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</si>
  <si>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</si>
  <si>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</si>
  <si>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</si>
  <si>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</si>
  <si>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</si>
  <si>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</si>
  <si>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</si>
  <si>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</si>
  <si>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</si>
  <si>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</si>
  <si>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</si>
  <si>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</si>
  <si>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</si>
  <si>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</si>
  <si>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</si>
  <si>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</si>
  <si>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</si>
  <si>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</si>
  <si>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</si>
  <si>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</si>
  <si>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</si>
  <si>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</si>
  <si>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</si>
  <si>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</si>
  <si>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</si>
  <si>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</si>
  <si>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</si>
  <si>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</si>
  <si>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</si>
  <si>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</si>
  <si>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</si>
  <si>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</si>
  <si>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</si>
  <si>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</si>
  <si>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</si>
  <si>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</si>
  <si>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</si>
  <si>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</si>
  <si>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</si>
  <si>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</si>
  <si>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</si>
  <si>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</si>
  <si>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</si>
  <si>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</si>
  <si>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</si>
  <si>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</si>
  <si>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</si>
  <si>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</si>
  <si>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</si>
  <si>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</si>
  <si>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</si>
  <si>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</si>
  <si>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</si>
  <si>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</si>
  <si>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</si>
  <si>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</si>
  <si>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</si>
  <si>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</si>
  <si>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</si>
  <si>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</si>
  <si>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</si>
  <si>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</si>
  <si>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</si>
  <si>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</si>
  <si>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</si>
  <si>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</si>
  <si>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</si>
  <si>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</si>
  <si>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</si>
  <si>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</si>
  <si>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</si>
  <si>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</si>
  <si>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</si>
  <si>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</si>
  <si>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</si>
  <si>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</si>
  <si>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</si>
  <si>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</si>
  <si>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</si>
  <si>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</si>
  <si>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</si>
  <si>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</si>
  <si>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</si>
  <si>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</si>
  <si>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</si>
  <si>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</si>
  <si>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</si>
  <si>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</si>
  <si>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</si>
  <si>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</si>
  <si>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</si>
  <si>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</si>
  <si>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</si>
  <si>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</si>
  <si>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</si>
  <si>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</si>
  <si>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</si>
  <si>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</si>
  <si>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</si>
  <si>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</si>
  <si>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</si>
  <si>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</si>
  <si>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</si>
  <si>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</si>
  <si>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</si>
  <si>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</si>
  <si>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</si>
  <si>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</si>
  <si>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</si>
  <si>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</si>
  <si>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</si>
  <si>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</si>
  <si>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</si>
  <si>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</si>
  <si>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</si>
  <si>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</si>
  <si>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</si>
  <si>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</si>
  <si>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</si>
  <si>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</si>
  <si>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</si>
  <si>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</si>
  <si>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</si>
  <si>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</si>
  <si>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</si>
  <si>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</si>
  <si>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</si>
  <si>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</si>
  <si>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</si>
  <si>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</si>
  <si>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</si>
  <si>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</si>
  <si>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</si>
  <si>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</si>
  <si>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</si>
  <si>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</si>
  <si>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</si>
  <si>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</si>
  <si>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</si>
  <si>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</si>
  <si>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</si>
  <si>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</si>
  <si>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</si>
  <si>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</si>
  <si>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</si>
  <si>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</si>
  <si>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</si>
  <si>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</si>
  <si>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</si>
  <si>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</si>
  <si>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</si>
  <si>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</si>
  <si>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</si>
  <si>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</si>
  <si>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</si>
  <si>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</si>
  <si>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</si>
  <si>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</si>
  <si>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</si>
  <si>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</si>
  <si>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</si>
  <si>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</si>
  <si>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</si>
  <si>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</si>
  <si>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</si>
  <si>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</si>
  <si>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</si>
  <si>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</si>
  <si>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</si>
  <si>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</si>
  <si>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</si>
  <si>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</si>
  <si>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</si>
  <si>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</si>
  <si>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</si>
  <si>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</si>
  <si>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</si>
  <si>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</si>
  <si>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</si>
  <si>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</si>
  <si>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</si>
  <si>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</si>
  <si>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</si>
  <si>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</si>
  <si>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</si>
  <si>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</si>
  <si>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</si>
  <si>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</si>
  <si>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</si>
  <si>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</si>
  <si>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</si>
  <si>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</si>
  <si>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</si>
  <si>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</si>
  <si>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</si>
  <si>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</si>
  <si>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</si>
  <si>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</si>
  <si>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</si>
  <si>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</si>
  <si>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</si>
  <si>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</si>
  <si>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</si>
  <si>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</si>
  <si>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</si>
  <si>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</si>
  <si>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</si>
  <si>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</si>
  <si>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</si>
  <si>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</si>
  <si>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</si>
  <si>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</si>
  <si>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</si>
  <si>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</si>
  <si>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</si>
  <si>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</si>
  <si>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</si>
  <si>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</si>
  <si>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</si>
  <si>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</si>
  <si>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</si>
  <si>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</si>
  <si>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</si>
  <si>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</si>
  <si>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</si>
  <si>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</si>
  <si>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</si>
  <si>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</si>
  <si>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</si>
  <si>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</si>
  <si>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</si>
  <si>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</si>
  <si>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</si>
  <si>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</si>
  <si>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</si>
  <si>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</si>
  <si>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</si>
  <si>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</si>
  <si>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</si>
  <si>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</si>
  <si>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</si>
  <si>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</si>
  <si>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</si>
  <si>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</si>
  <si>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</si>
  <si>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</si>
  <si>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</si>
  <si>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</si>
  <si>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</si>
  <si>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</si>
  <si>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</si>
  <si>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</si>
  <si>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</si>
  <si>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</si>
  <si>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</si>
  <si>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</si>
  <si>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</si>
  <si>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</si>
  <si>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</si>
  <si>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</si>
  <si>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</si>
  <si>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</si>
  <si>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</si>
  <si>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</si>
  <si>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</si>
  <si>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</si>
  <si>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</si>
  <si>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</si>
  <si>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</si>
  <si>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</si>
  <si>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</si>
  <si>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</si>
  <si>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</si>
  <si>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</si>
  <si>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</si>
  <si>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</si>
  <si>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</si>
  <si>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</si>
  <si>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</si>
  <si>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</si>
  <si>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</si>
  <si>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</si>
  <si>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</si>
  <si>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</si>
  <si>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</si>
  <si>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</si>
  <si>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</si>
  <si>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</si>
  <si>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</si>
  <si>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</si>
  <si>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</si>
  <si>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</si>
  <si>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</si>
  <si>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</si>
  <si>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</si>
  <si>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</si>
  <si>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</si>
  <si>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</si>
  <si>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</si>
  <si>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</si>
  <si>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</si>
  <si>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</si>
  <si>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</si>
  <si>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</si>
  <si>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</si>
  <si>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</si>
  <si>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</si>
  <si>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</si>
  <si>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</si>
  <si>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</si>
  <si>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</si>
  <si>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</si>
  <si>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</si>
  <si>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</si>
  <si>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</si>
  <si>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</si>
  <si>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</si>
  <si>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</si>
  <si>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</si>
  <si>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</si>
  <si>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</si>
  <si>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</si>
  <si>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</si>
  <si>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</si>
  <si>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</si>
  <si>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</si>
  <si>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</si>
  <si>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</si>
  <si>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</si>
  <si>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</si>
  <si>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</si>
  <si>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</si>
  <si>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</si>
  <si>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</si>
  <si>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</si>
  <si>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</si>
  <si>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</si>
  <si>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</si>
  <si>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</si>
  <si>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</si>
  <si>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</si>
  <si>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</si>
  <si>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</si>
  <si>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</si>
  <si>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</si>
  <si>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</si>
  <si>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</si>
  <si>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</si>
  <si>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</si>
  <si>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</si>
  <si>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</si>
  <si>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</si>
  <si>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</si>
  <si>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</si>
  <si>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</si>
  <si>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</si>
  <si>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</si>
  <si>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</si>
  <si>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</si>
  <si>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</si>
  <si>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</si>
  <si>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</si>
  <si>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</si>
  <si>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</si>
  <si>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</si>
  <si>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</si>
  <si>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</si>
  <si>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</si>
  <si>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</si>
  <si>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</si>
  <si>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</si>
  <si>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</si>
  <si>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</si>
  <si>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</si>
  <si>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</si>
  <si>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</si>
  <si>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</si>
  <si>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</si>
  <si>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</si>
  <si>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</si>
  <si>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</si>
  <si>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</si>
  <si>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</si>
  <si>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</si>
  <si>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</si>
  <si>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</si>
  <si>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</si>
  <si>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</si>
  <si>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</si>
  <si>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</si>
  <si>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</si>
  <si>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</si>
  <si>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</si>
  <si>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</si>
  <si>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</si>
  <si>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</si>
  <si>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</si>
  <si>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</si>
  <si>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</si>
  <si>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</si>
  <si>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</si>
  <si>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</si>
  <si>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</si>
  <si>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</si>
  <si>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</si>
  <si>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</si>
  <si>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</si>
  <si>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</si>
  <si>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</si>
  <si>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</si>
  <si>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</si>
  <si>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</si>
  <si>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</si>
  <si>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</si>
  <si>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</si>
  <si>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</si>
  <si>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</si>
  <si>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</si>
  <si>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</si>
  <si>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</si>
  <si>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</si>
  <si>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</si>
  <si>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</si>
  <si>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</si>
  <si>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</si>
  <si>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</si>
  <si>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</si>
  <si>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</si>
  <si>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</si>
  <si>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</si>
  <si>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</si>
  <si>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</si>
  <si>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</si>
  <si>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</si>
  <si>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</si>
  <si>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</si>
  <si>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</si>
  <si>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</si>
  <si>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</si>
  <si>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</si>
  <si>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</si>
  <si>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</si>
  <si>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</si>
  <si>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</si>
  <si>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</si>
  <si>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</si>
  <si>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</si>
  <si>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</si>
  <si>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</si>
  <si>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</si>
  <si>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</si>
  <si>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</si>
  <si>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</si>
  <si>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</si>
  <si>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</si>
  <si>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</si>
  <si>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</si>
  <si>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</si>
  <si>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</si>
  <si>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</si>
  <si>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</si>
  <si>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</si>
  <si>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</si>
  <si>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</si>
  <si>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</si>
  <si>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</si>
  <si>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</si>
  <si>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</si>
  <si>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</si>
  <si>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</si>
  <si>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</si>
  <si>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</si>
  <si>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</si>
  <si>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</si>
  <si>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</si>
  <si>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</si>
  <si>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</si>
  <si>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</si>
  <si>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</si>
  <si>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</si>
  <si>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</si>
  <si>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</si>
  <si>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</si>
  <si>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</si>
  <si>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</si>
  <si>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</si>
  <si>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</si>
  <si>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</si>
  <si>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</si>
  <si>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</si>
  <si>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</si>
  <si>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</si>
  <si>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</si>
  <si>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</si>
  <si>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</si>
  <si>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</si>
  <si>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</si>
  <si>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</si>
  <si>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</si>
  <si>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</si>
  <si>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</si>
  <si>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</si>
  <si>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</si>
  <si>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</si>
  <si>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</si>
  <si>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</si>
  <si>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</si>
  <si>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</si>
  <si>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</si>
  <si>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</si>
  <si>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</si>
  <si>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</si>
  <si>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</si>
  <si>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</si>
  <si>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</si>
  <si>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</si>
  <si>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</si>
  <si>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</si>
  <si>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</si>
  <si>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</si>
  <si>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</si>
  <si>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</si>
  <si>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</si>
  <si>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</si>
  <si>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</si>
  <si>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</si>
  <si>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</si>
  <si>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</si>
  <si>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</si>
  <si>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</si>
  <si>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</si>
  <si>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</si>
  <si>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</si>
  <si>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</si>
  <si>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</si>
  <si>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</si>
  <si>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</si>
  <si>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</si>
  <si>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</si>
  <si>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</si>
  <si>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</si>
  <si>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</si>
  <si>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</si>
  <si>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</si>
  <si>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</si>
  <si>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</si>
  <si>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</si>
  <si>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</si>
  <si>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</si>
  <si>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</si>
  <si>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</si>
  <si>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</si>
  <si>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</si>
  <si>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</si>
  <si>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</si>
  <si>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</si>
  <si>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</si>
  <si>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</si>
  <si>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</si>
  <si>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</si>
  <si>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</si>
  <si>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</si>
  <si>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</si>
  <si>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</si>
  <si>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</si>
  <si>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</si>
  <si>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</si>
  <si>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</si>
  <si>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</si>
  <si>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</si>
  <si>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</si>
  <si>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</si>
  <si>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</si>
  <si>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</si>
  <si>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</si>
  <si>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</si>
  <si>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</si>
  <si>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</si>
  <si>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</si>
  <si>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</si>
  <si>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</si>
  <si>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</si>
  <si>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</si>
  <si>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</si>
  <si>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</si>
  <si>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</si>
  <si>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</si>
  <si>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</si>
  <si>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</si>
  <si>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</si>
  <si>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</si>
  <si>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</si>
  <si>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</si>
  <si>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</si>
  <si>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</si>
  <si>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</si>
  <si>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</si>
  <si>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</si>
  <si>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</si>
  <si>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</si>
  <si>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</si>
  <si>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</si>
  <si>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</si>
  <si>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</si>
  <si>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</si>
  <si>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</si>
  <si>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</si>
  <si>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</si>
  <si>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</si>
  <si>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</si>
  <si>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</si>
  <si>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</si>
  <si>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</si>
  <si>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</si>
  <si>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</si>
  <si>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</si>
  <si>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</si>
  <si>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</si>
  <si>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</si>
  <si>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</si>
  <si>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</si>
  <si>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</si>
  <si>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</si>
  <si>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</si>
  <si>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</si>
  <si>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</si>
  <si>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</si>
  <si>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</si>
  <si>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</si>
  <si>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</si>
  <si>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</si>
  <si>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</si>
  <si>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</si>
  <si>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</si>
  <si>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</si>
  <si>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</si>
  <si>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</si>
  <si>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</si>
  <si>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</si>
  <si>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</si>
  <si>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</si>
  <si>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</si>
  <si>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</si>
  <si>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</si>
  <si>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</si>
  <si>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</si>
  <si>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</si>
  <si>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</si>
  <si>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</si>
  <si>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</si>
  <si>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</si>
  <si>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</si>
  <si>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</si>
  <si>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</si>
  <si>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</si>
  <si>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</si>
  <si>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</si>
  <si>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</si>
  <si>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</si>
  <si>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</si>
  <si>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</si>
  <si>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</si>
  <si>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</si>
  <si>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</si>
  <si>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</si>
  <si>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</si>
  <si>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</si>
  <si>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</si>
  <si>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</si>
  <si>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</si>
  <si>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</si>
  <si>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</si>
  <si>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</si>
  <si>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</si>
  <si>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</si>
  <si>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</si>
  <si>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</si>
  <si>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</si>
  <si>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</si>
  <si>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</si>
  <si>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</si>
  <si>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</si>
  <si>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</si>
  <si>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</si>
  <si>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</si>
  <si>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</si>
  <si>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</si>
  <si>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</si>
  <si>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</si>
  <si>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</si>
  <si>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</si>
  <si>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</si>
  <si>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</si>
  <si>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</si>
  <si>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</si>
  <si>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</si>
  <si>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</si>
  <si>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</si>
  <si>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</si>
  <si>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</si>
  <si>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</si>
  <si>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</si>
  <si>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</si>
  <si>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</si>
  <si>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</si>
  <si>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</si>
  <si>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</si>
  <si>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</si>
  <si>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</si>
  <si>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</si>
  <si>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</si>
  <si>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</si>
  <si>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</si>
  <si>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</si>
  <si>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</si>
  <si>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</si>
  <si>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</si>
  <si>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</si>
  <si>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</si>
  <si>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</si>
  <si>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</si>
  <si>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</si>
  <si>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</si>
  <si>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</si>
  <si>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</si>
  <si>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</si>
  <si>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</si>
  <si>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</si>
  <si>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</si>
  <si>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</si>
  <si>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</si>
  <si>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</si>
  <si>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</si>
  <si>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</si>
  <si>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</si>
  <si>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</si>
  <si>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</si>
  <si>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</si>
  <si>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</si>
  <si>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</si>
  <si>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</si>
  <si>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</si>
  <si>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</si>
  <si>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</si>
  <si>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</si>
  <si>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</si>
  <si>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</si>
  <si>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</si>
  <si>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</si>
  <si>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</si>
  <si>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</si>
  <si>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</si>
  <si>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</si>
  <si>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</si>
  <si>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</si>
  <si>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</si>
  <si>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</si>
  <si>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</si>
  <si>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</si>
  <si>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</si>
  <si>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</si>
  <si>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</si>
  <si>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</si>
  <si>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</si>
  <si>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</si>
  <si>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</si>
  <si>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</si>
  <si>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</si>
  <si>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</si>
  <si>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</si>
  <si>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</si>
  <si>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</si>
  <si>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</si>
  <si>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</si>
  <si>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</si>
  <si>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</si>
  <si>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</si>
  <si>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</si>
  <si>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</si>
  <si>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</si>
  <si>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</si>
  <si>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</si>
  <si>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</si>
  <si>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</si>
  <si>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</si>
  <si>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</si>
  <si>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</si>
  <si>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</si>
  <si>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</si>
  <si>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</si>
  <si>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</si>
  <si>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</si>
  <si>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</si>
  <si>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</si>
  <si>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</si>
  <si>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</si>
  <si>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</si>
  <si>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</si>
  <si>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</si>
  <si>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</si>
  <si>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</si>
  <si>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</si>
  <si>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</si>
  <si>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</si>
  <si>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</si>
  <si>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</si>
  <si>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</si>
  <si>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</si>
  <si>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</si>
  <si>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</si>
  <si>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</si>
  <si>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</si>
  <si>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</si>
  <si>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</si>
  <si>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</si>
  <si>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</si>
  <si>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</si>
  <si>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</si>
  <si>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</si>
  <si>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</si>
  <si>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</si>
  <si>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</si>
  <si>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</si>
  <si>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</si>
  <si>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</si>
  <si>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</si>
  <si>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</si>
  <si>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</si>
  <si>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</si>
  <si>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</si>
  <si>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</si>
  <si>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</si>
  <si>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</si>
  <si>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</si>
  <si>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</si>
  <si>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</si>
  <si>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</si>
  <si>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</si>
  <si>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</si>
  <si>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</si>
  <si>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</si>
  <si>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</si>
  <si>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</si>
  <si>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</si>
  <si>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</si>
  <si>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</si>
  <si>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</si>
  <si>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</si>
  <si>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</si>
  <si>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</si>
  <si>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</si>
  <si>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</si>
  <si>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</si>
  <si>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</si>
  <si>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</si>
  <si>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</si>
  <si>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</si>
  <si>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</si>
  <si>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</si>
  <si>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</si>
  <si>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</si>
  <si>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</si>
  <si>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</si>
  <si>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</si>
  <si>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</si>
  <si>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</si>
  <si>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</si>
  <si>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</si>
  <si>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</si>
  <si>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</si>
  <si>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</si>
  <si>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</si>
  <si>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</si>
  <si>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</si>
  <si>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</si>
  <si>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</si>
  <si>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</si>
  <si>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</si>
  <si>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</si>
  <si>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</si>
  <si>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</si>
  <si>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</si>
  <si>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</si>
  <si>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</si>
  <si>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</si>
  <si>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</si>
  <si>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</si>
  <si>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</si>
  <si>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</si>
  <si>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</si>
  <si>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</si>
  <si>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</si>
  <si>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</si>
  <si>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</si>
  <si>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</si>
  <si>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</si>
  <si>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</si>
  <si>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</si>
  <si>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</si>
  <si>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</si>
  <si>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</si>
  <si>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</si>
  <si>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</si>
  <si>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</si>
  <si>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</si>
  <si>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</si>
  <si>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</si>
  <si>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</si>
  <si>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</si>
  <si>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</si>
  <si>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</si>
  <si>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</si>
  <si>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</si>
  <si>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</si>
  <si>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</si>
  <si>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</si>
  <si>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</si>
  <si>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</si>
  <si>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</si>
  <si>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</si>
  <si>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</si>
  <si>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</si>
  <si>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</si>
  <si>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</si>
  <si>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</si>
  <si>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</si>
  <si>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</si>
  <si>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</si>
  <si>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</si>
  <si>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</si>
  <si>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</si>
  <si>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</si>
  <si>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</si>
  <si>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</si>
  <si>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</si>
  <si>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</si>
  <si>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</si>
  <si>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</si>
  <si>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</si>
  <si>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</si>
  <si>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</si>
  <si>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</si>
  <si>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</si>
  <si>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</si>
  <si>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</si>
  <si>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</si>
  <si>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</si>
  <si>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</si>
  <si>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</si>
  <si>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</si>
  <si>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</si>
  <si>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</si>
  <si>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</si>
  <si>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</si>
  <si>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</si>
  <si>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</si>
  <si>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</si>
  <si>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</si>
  <si>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</si>
  <si>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</si>
  <si>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</si>
  <si>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</si>
  <si>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</si>
  <si>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</si>
  <si>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</si>
  <si>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</si>
  <si>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</si>
  <si>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</si>
  <si>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</si>
  <si>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</si>
  <si>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</si>
  <si>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</si>
  <si>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</si>
  <si>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</si>
  <si>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</si>
  <si>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</si>
  <si>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</si>
  <si>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</si>
  <si>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</si>
  <si>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</si>
  <si>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</si>
  <si>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</si>
  <si>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</si>
  <si>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</si>
  <si>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</si>
  <si>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</si>
  <si>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</si>
  <si>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</si>
  <si>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</si>
  <si>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</si>
  <si>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</si>
  <si>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</si>
  <si>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</si>
  <si>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</si>
  <si>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</si>
  <si>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</si>
  <si>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</si>
  <si>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</si>
  <si>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</si>
  <si>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</si>
  <si>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</si>
  <si>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</si>
  <si>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</si>
  <si>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</si>
  <si>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</si>
  <si>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</si>
  <si>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</si>
  <si>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</si>
  <si>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</si>
  <si>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</si>
  <si>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</si>
  <si>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</si>
  <si>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</si>
  <si>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</si>
  <si>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</si>
  <si>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</si>
  <si>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</si>
  <si>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</si>
  <si>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</si>
  <si>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</si>
  <si>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</si>
  <si>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</si>
  <si>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</si>
  <si>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</si>
  <si>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</si>
  <si>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</si>
  <si>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</si>
  <si>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</si>
  <si>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</si>
  <si>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</si>
  <si>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</si>
  <si>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</si>
  <si>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</si>
  <si>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</si>
  <si>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</si>
  <si>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</si>
  <si>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</si>
  <si>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</si>
  <si>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</si>
  <si>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</si>
  <si>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</si>
  <si>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</si>
  <si>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</si>
  <si>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</si>
  <si>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</si>
  <si>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</si>
  <si>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</si>
  <si>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</si>
  <si>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</si>
  <si>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</si>
  <si>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</si>
  <si>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</si>
  <si>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</si>
  <si>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</si>
  <si>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</si>
  <si>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</si>
  <si>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</si>
  <si>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</si>
  <si>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</si>
  <si>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</si>
  <si>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</si>
  <si>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</si>
  <si>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</si>
  <si>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</si>
  <si>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</si>
  <si>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</si>
  <si>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</si>
  <si>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</si>
  <si>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</si>
  <si>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</si>
  <si>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</si>
  <si>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</si>
  <si>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</si>
  <si>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</si>
  <si>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</si>
  <si>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</si>
  <si>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</si>
  <si>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</si>
  <si>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</si>
  <si>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</si>
  <si>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</si>
  <si>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</si>
  <si>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</si>
  <si>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</si>
  <si>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</si>
  <si>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</si>
  <si>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</si>
  <si>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</si>
  <si>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</si>
  <si>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</si>
  <si>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</si>
  <si>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</si>
  <si>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</si>
  <si>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</si>
  <si>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</si>
  <si>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</si>
  <si>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</si>
  <si>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</si>
  <si>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</si>
  <si>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</si>
  <si>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</si>
  <si>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</si>
  <si>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</si>
  <si>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</si>
  <si>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</si>
  <si>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</si>
  <si>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</si>
  <si>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</si>
  <si>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</si>
  <si>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</si>
  <si>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</si>
  <si>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</si>
  <si>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</si>
  <si>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</si>
  <si>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</si>
  <si>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</si>
  <si>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</si>
  <si>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</si>
  <si>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</si>
  <si>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</si>
  <si>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</si>
  <si>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</si>
  <si>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</si>
  <si>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</si>
  <si>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</si>
  <si>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</si>
  <si>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</si>
  <si>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</si>
  <si>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</si>
  <si>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</si>
  <si>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</si>
  <si>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</si>
  <si>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</si>
  <si>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</si>
  <si>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</si>
  <si>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</si>
  <si>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</si>
  <si>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</si>
  <si>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</si>
  <si>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</si>
  <si>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</si>
  <si>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</si>
  <si>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</si>
  <si>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</si>
  <si>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</si>
  <si>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</si>
  <si>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</si>
  <si>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</si>
  <si>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</si>
  <si>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</si>
  <si>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</si>
  <si>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</si>
  <si>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</si>
  <si>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</si>
  <si>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</si>
  <si>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</si>
  <si>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</si>
  <si>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</si>
  <si>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</si>
  <si>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</si>
  <si>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</si>
  <si>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</si>
  <si>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</si>
  <si>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</si>
  <si>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</si>
  <si>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</si>
  <si>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</si>
  <si>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</si>
  <si>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</si>
  <si>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</si>
  <si>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</si>
  <si>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</si>
  <si>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</si>
  <si>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</si>
  <si>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</si>
  <si>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</si>
  <si>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</si>
  <si>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</si>
  <si>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</si>
  <si>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</si>
  <si>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</si>
  <si>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</si>
  <si>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</si>
  <si>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</si>
  <si>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</si>
  <si>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</si>
  <si>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</si>
  <si>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</si>
  <si>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</si>
  <si>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</si>
  <si>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</si>
  <si>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</si>
  <si>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</si>
  <si>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</si>
  <si>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</si>
  <si>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</si>
  <si>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</si>
  <si>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</si>
  <si>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</si>
  <si>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</si>
  <si>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</si>
  <si>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</si>
  <si>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</si>
  <si>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</si>
  <si>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</si>
  <si>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</si>
  <si>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</si>
  <si>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</si>
  <si>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</si>
  <si>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</si>
  <si>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</si>
  <si>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</si>
  <si>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</si>
  <si>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</si>
  <si>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</si>
  <si>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</si>
  <si>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</si>
  <si>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</si>
  <si>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</si>
  <si>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</si>
  <si>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</si>
  <si>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</si>
  <si>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</si>
  <si>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</si>
  <si>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</si>
  <si>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</si>
  <si>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</si>
  <si>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</si>
  <si>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</si>
  <si>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</si>
  <si>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</si>
  <si>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</si>
  <si>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</si>
  <si>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</si>
  <si>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</si>
  <si>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</si>
  <si>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</si>
  <si>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</si>
  <si>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</si>
  <si>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</si>
  <si>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</si>
  <si>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</si>
  <si>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</si>
  <si>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</si>
  <si>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</si>
  <si>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</si>
  <si>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</si>
  <si>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</si>
  <si>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</si>
  <si>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</si>
  <si>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</si>
  <si>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</si>
  <si>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</si>
  <si>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</si>
  <si>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</si>
  <si>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</si>
  <si>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</si>
  <si>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</si>
  <si>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</si>
  <si>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</si>
  <si>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</si>
  <si>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</si>
  <si>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</si>
  <si>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</si>
  <si>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</si>
  <si>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</si>
  <si>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</si>
  <si>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</si>
  <si>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</si>
  <si>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</si>
  <si>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</si>
  <si>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</si>
  <si>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</si>
  <si>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</si>
  <si>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</si>
  <si>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</si>
  <si>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</si>
  <si>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</si>
  <si>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</si>
  <si>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</si>
  <si>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</si>
  <si>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</si>
  <si>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</si>
  <si>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</si>
  <si>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</si>
  <si>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</si>
  <si>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</si>
  <si>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</si>
  <si>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</si>
  <si>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</si>
  <si>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</si>
  <si>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</si>
  <si>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</si>
  <si>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</si>
  <si>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</si>
  <si>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</si>
  <si>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</si>
  <si>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</si>
  <si>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</si>
  <si>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</si>
  <si>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</si>
  <si>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</si>
  <si>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</si>
  <si>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</si>
  <si>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</si>
  <si>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</si>
  <si>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</si>
  <si>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</si>
  <si>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</si>
  <si>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</si>
  <si>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</si>
  <si>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</si>
  <si>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</si>
  <si>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</si>
  <si>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</si>
  <si>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</si>
  <si>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</si>
  <si>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</si>
  <si>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</si>
  <si>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</si>
  <si>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</si>
  <si>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</si>
  <si>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</si>
  <si>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</si>
  <si>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</si>
  <si>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</si>
  <si>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</si>
  <si>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</si>
  <si>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</si>
  <si>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</si>
  <si>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</si>
  <si>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</si>
  <si>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</si>
  <si>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</si>
  <si>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</si>
  <si>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</si>
  <si>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</si>
  <si>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</si>
  <si>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</si>
  <si>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</si>
  <si>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</si>
  <si>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</si>
  <si>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</si>
  <si>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</si>
  <si>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</si>
  <si>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</si>
  <si>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</si>
  <si>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</si>
  <si>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</si>
  <si>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</si>
  <si>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</si>
  <si>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</si>
  <si>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</si>
  <si>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</si>
  <si>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</si>
  <si>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</si>
  <si>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</si>
  <si>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</si>
  <si>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</si>
  <si>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</si>
  <si>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</si>
  <si>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</si>
  <si>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</si>
  <si>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</si>
  <si>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</si>
  <si>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</si>
  <si>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</si>
  <si>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</si>
  <si>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</si>
  <si>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</si>
  <si>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</si>
  <si>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</si>
  <si>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</si>
  <si>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</si>
  <si>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</si>
  <si>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</si>
  <si>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</si>
  <si>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</si>
  <si>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</si>
  <si>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</si>
  <si>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</si>
  <si>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</si>
  <si>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</si>
  <si>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</si>
  <si>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</si>
  <si>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</si>
  <si>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</si>
  <si>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</si>
  <si>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</si>
  <si>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</si>
  <si>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</si>
  <si>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</si>
  <si>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</si>
  <si>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</si>
  <si>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</si>
  <si>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</si>
  <si>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</si>
  <si>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</si>
  <si>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</si>
  <si>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</si>
  <si>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</si>
  <si>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</si>
  <si>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</si>
  <si>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</si>
  <si>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</si>
  <si>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</si>
  <si>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</si>
  <si>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</si>
  <si>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</si>
  <si>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</si>
  <si>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</si>
  <si>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</si>
  <si>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</si>
  <si>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</si>
  <si>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</si>
  <si>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</si>
  <si>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</si>
  <si>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</si>
  <si>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</si>
  <si>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</si>
  <si>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</si>
  <si>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</si>
  <si>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</si>
  <si>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</si>
  <si>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</si>
  <si>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</si>
  <si>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</si>
  <si>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</si>
  <si>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</si>
  <si>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</si>
  <si>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</si>
  <si>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</si>
  <si>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</si>
  <si>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</si>
  <si>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</si>
  <si>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</si>
  <si>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</si>
  <si>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</si>
  <si>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</si>
  <si>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</si>
  <si>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</si>
  <si>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</si>
  <si>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</si>
  <si>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</si>
  <si>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</si>
  <si>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</si>
  <si>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</si>
  <si>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</si>
  <si>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</si>
  <si>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</si>
  <si>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</si>
  <si>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</si>
  <si>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</si>
  <si>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</si>
  <si>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</si>
  <si>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</si>
  <si>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</si>
  <si>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</si>
  <si>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</si>
  <si>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</si>
  <si>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</si>
  <si>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</si>
  <si>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</si>
  <si>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</si>
  <si>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</si>
  <si>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</si>
  <si>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</si>
  <si>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</si>
  <si>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</si>
  <si>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</si>
  <si>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</si>
  <si>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</si>
  <si>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</si>
  <si>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</si>
  <si>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</si>
  <si>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</si>
  <si>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</si>
  <si>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</si>
  <si>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</si>
  <si>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</si>
  <si>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</si>
  <si>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</si>
  <si>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</si>
  <si>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</si>
  <si>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</si>
  <si>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</si>
  <si>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</si>
  <si>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</si>
  <si>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</si>
  <si>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</si>
  <si>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</si>
  <si>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</si>
  <si>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</si>
  <si>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</si>
  <si>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</si>
  <si>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</si>
  <si>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</si>
  <si>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</si>
  <si>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</si>
  <si>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</si>
  <si>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</si>
  <si>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</si>
  <si>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</si>
  <si>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</si>
  <si>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</si>
  <si>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</si>
  <si>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</si>
  <si>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</si>
  <si>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</si>
  <si>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</si>
  <si>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</si>
  <si>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</si>
  <si>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</si>
  <si>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</si>
  <si>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</si>
  <si>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</si>
  <si>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</si>
  <si>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</si>
  <si>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</si>
  <si>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</si>
  <si>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</si>
  <si>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</si>
  <si>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</si>
  <si>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</si>
  <si>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</si>
  <si>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</si>
  <si>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</si>
  <si>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</si>
  <si>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</si>
  <si>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</si>
  <si>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</si>
  <si>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</si>
  <si>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</si>
  <si>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</si>
  <si>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</si>
  <si>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</si>
  <si>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</si>
  <si>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</si>
  <si>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</si>
  <si>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</si>
  <si>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</si>
  <si>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</si>
  <si>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</si>
  <si>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</si>
  <si>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</si>
  <si>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</si>
  <si>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</si>
  <si>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</si>
  <si>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</si>
  <si>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</si>
  <si>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</si>
  <si>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</si>
  <si>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</si>
  <si>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</si>
  <si>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</si>
  <si>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</si>
  <si>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</si>
  <si>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</si>
  <si>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</si>
  <si>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</si>
  <si>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</si>
  <si>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</si>
  <si>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</si>
  <si>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</si>
  <si>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</si>
  <si>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</si>
  <si>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</si>
  <si>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</si>
  <si>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</si>
  <si>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</si>
  <si>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</si>
  <si>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</si>
  <si>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</si>
  <si>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</si>
  <si>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</si>
  <si>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</si>
  <si>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</si>
  <si>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</si>
  <si>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</si>
  <si>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</si>
  <si>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</si>
  <si>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</si>
  <si>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</si>
  <si>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</si>
  <si>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</si>
  <si>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</si>
  <si>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</si>
  <si>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</si>
  <si>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</si>
  <si>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</si>
  <si>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</si>
  <si>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</si>
  <si>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</si>
  <si>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</si>
  <si>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</si>
  <si>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</si>
  <si>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</si>
  <si>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</si>
  <si>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</si>
  <si>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</si>
  <si>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</si>
  <si>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</si>
  <si>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</si>
  <si>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</si>
  <si>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</si>
  <si>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</si>
  <si>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</si>
  <si>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</si>
  <si>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</si>
  <si>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</si>
  <si>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</si>
  <si>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</si>
  <si>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</si>
  <si>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</si>
  <si>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</si>
  <si>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</si>
  <si>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</si>
  <si>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</si>
  <si>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</si>
  <si>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</si>
  <si>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</si>
  <si>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</si>
  <si>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</si>
  <si>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</si>
  <si>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</si>
  <si>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</si>
  <si>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</si>
  <si>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</si>
  <si>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</si>
  <si>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</si>
  <si>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</si>
  <si>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</si>
  <si>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</si>
  <si>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</si>
  <si>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</si>
  <si>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</si>
  <si>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</si>
  <si>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</si>
  <si>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</si>
  <si>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</si>
  <si>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</si>
  <si>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</si>
  <si>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</si>
  <si>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</si>
  <si>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</si>
  <si>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</si>
  <si>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</si>
  <si>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</si>
  <si>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</si>
  <si>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</si>
  <si>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</si>
  <si>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</si>
  <si>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</si>
  <si>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</si>
  <si>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</si>
  <si>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</si>
  <si>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</si>
  <si>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</si>
  <si>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</si>
  <si>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</si>
  <si>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</si>
  <si>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</si>
  <si>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</si>
  <si>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</si>
  <si>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</si>
  <si>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</si>
  <si>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</si>
  <si>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</si>
  <si>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</si>
  <si>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</si>
  <si>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</si>
  <si>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</si>
  <si>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</si>
  <si>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</si>
  <si>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</si>
  <si>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</si>
  <si>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</si>
  <si>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</si>
  <si>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</si>
  <si>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</si>
  <si>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</si>
  <si>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</si>
  <si>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</si>
  <si>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</si>
  <si>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</si>
  <si>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</si>
  <si>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</si>
  <si>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</si>
  <si>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</si>
  <si>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</si>
  <si>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</si>
  <si>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</si>
  <si>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</si>
  <si>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</si>
  <si>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</si>
  <si>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</si>
  <si>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</si>
  <si>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</si>
  <si>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</si>
  <si>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</si>
  <si>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</si>
  <si>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</si>
  <si>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</si>
  <si>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</si>
  <si>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</si>
  <si>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</si>
  <si>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</si>
  <si>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</si>
  <si>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</si>
  <si>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</si>
  <si>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</si>
  <si>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</si>
  <si>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</si>
  <si>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</si>
  <si>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</si>
  <si>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</si>
  <si>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</si>
  <si>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</si>
  <si>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</si>
  <si>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</si>
  <si>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</si>
  <si>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</si>
  <si>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</si>
  <si>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</si>
  <si>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</si>
  <si>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</si>
  <si>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</si>
  <si>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</si>
  <si>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</si>
  <si>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</si>
  <si>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</si>
  <si>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</si>
  <si>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</si>
  <si>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</si>
  <si>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</si>
  <si>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</si>
  <si>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</si>
  <si>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</si>
  <si>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</si>
  <si>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</si>
  <si>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</si>
  <si>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</si>
  <si>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</si>
  <si>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</si>
  <si>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</si>
  <si>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</si>
  <si>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</si>
  <si>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</si>
  <si>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</si>
  <si>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</si>
  <si>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</si>
  <si>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</si>
  <si>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</si>
  <si>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</si>
  <si>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</si>
  <si>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</si>
  <si>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</si>
  <si>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</si>
  <si>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</si>
  <si>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</si>
  <si>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</si>
  <si>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</si>
  <si>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</si>
  <si>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</si>
  <si>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</si>
  <si>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</si>
  <si>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</si>
  <si>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</si>
  <si>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</si>
  <si>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</si>
  <si>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</si>
  <si>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</si>
  <si>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</si>
  <si>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</si>
  <si>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</si>
  <si>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</si>
  <si>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</si>
  <si>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</si>
  <si>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</si>
  <si>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</si>
  <si>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</si>
  <si>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</si>
  <si>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</si>
  <si>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</si>
  <si>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</si>
  <si>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</si>
  <si>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</si>
  <si>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</si>
  <si>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</si>
  <si>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</si>
  <si>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</si>
  <si>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</si>
  <si>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</si>
  <si>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</si>
  <si>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</si>
  <si>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</si>
  <si>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</si>
  <si>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</si>
  <si>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</si>
  <si>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</si>
  <si>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</si>
  <si>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</si>
  <si>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</si>
  <si>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</si>
  <si>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</si>
  <si>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</si>
  <si>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</si>
  <si>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</si>
  <si>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</si>
  <si>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</si>
  <si>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</si>
  <si>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</si>
  <si>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</si>
  <si>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</si>
  <si>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</si>
  <si>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</si>
  <si>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</si>
  <si>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</si>
  <si>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</si>
  <si>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</si>
  <si>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</si>
  <si>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</si>
  <si>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</si>
  <si>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</si>
  <si>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</si>
  <si>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</si>
  <si>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</si>
  <si>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</si>
  <si>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</si>
  <si>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</si>
  <si>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</si>
  <si>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</si>
  <si>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</si>
  <si>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</si>
  <si>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</si>
  <si>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</si>
  <si>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</si>
  <si>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</si>
  <si>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</si>
  <si>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</si>
  <si>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</si>
  <si>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</si>
  <si>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</si>
  <si>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</si>
  <si>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</si>
  <si>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</si>
  <si>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</si>
  <si>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</si>
  <si>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</si>
  <si>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</si>
  <si>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</si>
  <si>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</si>
  <si>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</si>
  <si>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</si>
  <si>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</si>
  <si>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</si>
  <si>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</si>
  <si>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</si>
  <si>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</si>
  <si>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</si>
  <si>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</si>
  <si>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</si>
  <si>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</si>
  <si>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</si>
  <si>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</si>
  <si>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</si>
  <si>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</si>
  <si>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</si>
  <si>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</si>
  <si>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</si>
  <si>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</si>
  <si>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</si>
  <si>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</si>
  <si>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</si>
  <si>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</si>
  <si>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</si>
  <si>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</si>
  <si>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</si>
  <si>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</si>
  <si>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</si>
  <si>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</si>
  <si>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</si>
  <si>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</si>
  <si>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</si>
  <si>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</si>
  <si>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</si>
  <si>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</si>
  <si>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</si>
  <si>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</si>
  <si>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</si>
  <si>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</si>
  <si>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</si>
  <si>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</si>
  <si>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</si>
  <si>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</si>
  <si>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</si>
  <si>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</si>
  <si>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</si>
  <si>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</si>
  <si>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</si>
  <si>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</si>
  <si>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</si>
  <si>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</si>
  <si>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</si>
  <si>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</si>
  <si>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</si>
  <si>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</si>
  <si>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</si>
  <si>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</si>
  <si>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</si>
  <si>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</si>
  <si>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</si>
  <si>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</si>
  <si>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</si>
  <si>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</si>
  <si>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</si>
  <si>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</si>
  <si>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</si>
  <si>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</si>
  <si>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</si>
  <si>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</si>
  <si>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</si>
  <si>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</si>
  <si>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</si>
  <si>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</si>
  <si>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</si>
  <si>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</si>
  <si>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</si>
  <si>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</si>
  <si>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</si>
  <si>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</si>
  <si>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</si>
  <si>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</si>
  <si>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</si>
  <si>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</si>
  <si>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</si>
  <si>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</si>
  <si>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</si>
  <si>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</si>
  <si>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</si>
  <si>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</si>
  <si>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</si>
  <si>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</si>
  <si>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</si>
  <si>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</si>
  <si>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</si>
  <si>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</si>
  <si>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</si>
  <si>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</si>
  <si>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</si>
  <si>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</si>
  <si>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</si>
  <si>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</si>
  <si>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</si>
  <si>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</si>
  <si>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</si>
  <si>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</si>
  <si>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</si>
  <si>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</si>
  <si>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</si>
  <si>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</si>
  <si>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</si>
  <si>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</si>
  <si>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</si>
  <si>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</si>
  <si>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</si>
  <si>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</si>
  <si>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</si>
  <si>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</si>
  <si>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</si>
  <si>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</si>
  <si>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</si>
  <si>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</si>
  <si>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</si>
  <si>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</si>
  <si>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</si>
  <si>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</si>
  <si>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</si>
  <si>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</si>
  <si>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</si>
  <si>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</si>
  <si>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</si>
  <si>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</si>
  <si>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</si>
  <si>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</si>
  <si>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</si>
  <si>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</si>
  <si>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</si>
  <si>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</si>
  <si>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</si>
  <si>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</si>
  <si>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</si>
  <si>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</si>
  <si>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</si>
  <si>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</si>
  <si>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</si>
  <si>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</si>
  <si>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</si>
  <si>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</si>
  <si>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</si>
  <si>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</si>
  <si>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</si>
  <si>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</si>
  <si>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</si>
  <si>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</si>
  <si>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</si>
  <si>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</si>
  <si>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</si>
  <si>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</si>
  <si>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</si>
  <si>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</si>
  <si>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</si>
  <si>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</si>
  <si>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</si>
  <si>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</si>
  <si>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</si>
  <si>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</si>
  <si>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</si>
  <si>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</si>
  <si>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</si>
  <si>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</si>
  <si>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</si>
  <si>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</si>
  <si>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</si>
  <si>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</si>
  <si>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</si>
  <si>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</si>
  <si>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</si>
  <si>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</si>
  <si>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</si>
  <si>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</si>
  <si>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</si>
  <si>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</si>
  <si>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</si>
  <si>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</si>
  <si>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</si>
  <si>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</si>
  <si>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</si>
  <si>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</si>
  <si>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</si>
  <si>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</si>
  <si>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</si>
  <si>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</si>
  <si>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</si>
  <si>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</si>
  <si>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</si>
  <si>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</si>
  <si>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</si>
  <si>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</si>
  <si>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</si>
  <si>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</si>
  <si>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</si>
  <si>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</si>
  <si>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</si>
  <si>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</si>
  <si>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</si>
  <si>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</si>
  <si>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</si>
  <si>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</si>
  <si>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</si>
  <si>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</si>
  <si>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</si>
  <si>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</si>
  <si>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</si>
  <si>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</si>
  <si>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</si>
  <si>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</si>
  <si>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</si>
  <si>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</si>
  <si>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</si>
  <si>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</si>
  <si>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</si>
  <si>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</si>
  <si>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</si>
  <si>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</si>
  <si>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</si>
  <si>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</si>
  <si>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</si>
  <si>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</si>
  <si>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</si>
  <si>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</si>
  <si>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</si>
  <si>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</si>
  <si>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</si>
  <si>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</si>
  <si>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</si>
  <si>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</si>
  <si>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</si>
  <si>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</si>
  <si>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</si>
  <si>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</si>
  <si>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</si>
  <si>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</si>
  <si>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</si>
  <si>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</si>
  <si>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</si>
  <si>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</si>
  <si>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</si>
  <si>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</si>
  <si>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</si>
  <si>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</si>
  <si>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</si>
  <si>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</si>
  <si>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</si>
  <si>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</si>
  <si>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</si>
  <si>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</si>
  <si>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</si>
  <si>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</si>
  <si>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</si>
  <si>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</si>
  <si>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</si>
  <si>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</si>
  <si>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</si>
  <si>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</si>
  <si>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</si>
  <si>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</si>
  <si>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</si>
  <si>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</si>
  <si>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</si>
  <si>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</si>
  <si>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</si>
  <si>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</si>
  <si>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</si>
  <si>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</si>
  <si>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</si>
  <si>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</si>
  <si>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</si>
  <si>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</si>
  <si>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</si>
  <si>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</si>
  <si>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</si>
  <si>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</si>
  <si>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</si>
  <si>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</si>
  <si>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</si>
  <si>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</si>
  <si>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</si>
  <si>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</si>
  <si>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</si>
  <si>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</si>
  <si>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</si>
  <si>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</si>
  <si>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</si>
  <si>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</si>
  <si>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</si>
  <si>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</si>
  <si>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</si>
  <si>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</si>
  <si>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</si>
  <si>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</si>
  <si>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</si>
  <si>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</si>
  <si>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</si>
  <si>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</si>
  <si>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</si>
  <si>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</si>
  <si>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</si>
  <si>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</si>
  <si>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</si>
  <si>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</si>
  <si>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</si>
  <si>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</si>
  <si>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</si>
  <si>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</si>
  <si>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</si>
  <si>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</si>
  <si>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</si>
  <si>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</si>
  <si>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</si>
  <si>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</si>
  <si>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</si>
  <si>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</si>
  <si>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</si>
  <si>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</si>
  <si>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</si>
  <si>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</si>
  <si>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</si>
  <si>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</si>
  <si>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</si>
  <si>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</si>
  <si>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</si>
  <si>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</si>
  <si>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</si>
  <si>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</si>
  <si>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</si>
  <si>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</si>
  <si>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</si>
  <si>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</si>
  <si>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</si>
  <si>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</si>
  <si>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</si>
  <si>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</si>
  <si>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</si>
  <si>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</si>
  <si>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</si>
  <si>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</si>
  <si>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</si>
  <si>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</si>
  <si>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</si>
  <si>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</si>
  <si>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</si>
  <si>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</si>
  <si>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</si>
  <si>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</si>
  <si>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</si>
  <si>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</si>
  <si>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</si>
  <si>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</si>
  <si>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</si>
  <si>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</si>
  <si>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</si>
  <si>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</si>
  <si>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</si>
  <si>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</si>
  <si>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</si>
  <si>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</si>
  <si>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</si>
  <si>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</si>
  <si>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</si>
  <si>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</si>
  <si>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</si>
  <si>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</si>
  <si>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</si>
  <si>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</si>
  <si>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</si>
  <si>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</si>
  <si>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</si>
  <si>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</si>
  <si>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</si>
  <si>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</si>
  <si>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</si>
  <si>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</si>
  <si>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</si>
  <si>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</si>
  <si>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</si>
  <si>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</si>
  <si>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</si>
  <si>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</si>
  <si>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</si>
  <si>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</si>
  <si>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</si>
  <si>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</si>
  <si>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</si>
  <si>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</si>
  <si>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</si>
  <si>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</si>
  <si>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</si>
  <si>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</si>
  <si>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</si>
  <si>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</si>
  <si>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</si>
  <si>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</si>
  <si>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</si>
  <si>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</si>
  <si>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</si>
  <si>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</si>
  <si>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</si>
  <si>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</si>
  <si>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</si>
  <si>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</si>
  <si>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</si>
  <si>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</si>
  <si>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</si>
  <si>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</si>
  <si>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</si>
  <si>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</si>
  <si>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</si>
  <si>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</si>
  <si>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</si>
  <si>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</si>
  <si>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</si>
  <si>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</si>
  <si>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</si>
  <si>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</si>
  <si>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</si>
  <si>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</si>
  <si>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</si>
  <si>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</si>
  <si>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</si>
  <si>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</si>
  <si>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</si>
  <si>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</si>
  <si>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</si>
  <si>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</si>
  <si>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</si>
  <si>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</si>
  <si>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</si>
  <si>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</si>
  <si>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</si>
  <si>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</si>
  <si>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</si>
  <si>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</si>
  <si>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</si>
  <si>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</si>
  <si>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</si>
  <si>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</si>
  <si>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</si>
  <si>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</si>
  <si>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</si>
  <si>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</si>
  <si>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</si>
  <si>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</si>
  <si>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</si>
  <si>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</si>
  <si>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</si>
  <si>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</si>
  <si>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</si>
  <si>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</si>
  <si>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</si>
  <si>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</si>
  <si>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</si>
  <si>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</si>
  <si>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</si>
  <si>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</si>
  <si>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</si>
  <si>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</si>
  <si>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</si>
  <si>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</si>
  <si>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</si>
  <si>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</si>
  <si>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</si>
  <si>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</si>
  <si>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</si>
  <si>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</si>
  <si>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</si>
  <si>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</si>
  <si>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</si>
  <si>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</si>
  <si>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</si>
  <si>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</si>
  <si>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</si>
  <si>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</si>
  <si>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</si>
  <si>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</si>
  <si>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</si>
  <si>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</si>
  <si>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</si>
  <si>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</si>
  <si>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</si>
  <si>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</si>
  <si>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</si>
  <si>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</si>
  <si>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</si>
  <si>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</si>
  <si>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</si>
  <si>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</si>
  <si>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</si>
  <si>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</si>
  <si>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</si>
  <si>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</si>
  <si>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</si>
  <si>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</si>
  <si>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</si>
  <si>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</si>
  <si>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</si>
  <si>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</si>
  <si>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</si>
  <si>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</si>
  <si>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</si>
  <si>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</si>
  <si>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</si>
  <si>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</si>
  <si>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</si>
  <si>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</si>
  <si>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</si>
  <si>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</si>
  <si>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</si>
  <si>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</si>
  <si>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</si>
  <si>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</si>
  <si>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</si>
  <si>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</si>
  <si>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</si>
  <si>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</si>
  <si>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</si>
  <si>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</si>
  <si>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</si>
  <si>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</si>
  <si>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</si>
  <si>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</si>
  <si>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</si>
  <si>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</si>
  <si>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</si>
  <si>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</si>
  <si>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</si>
  <si>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</si>
  <si>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</si>
  <si>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</si>
  <si>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</si>
  <si>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</si>
  <si>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</si>
  <si>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</si>
  <si>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</si>
  <si>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</si>
  <si>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</si>
  <si>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</si>
  <si>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</si>
  <si>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</si>
  <si>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</si>
  <si>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</si>
  <si>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</si>
  <si>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</si>
  <si>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</si>
  <si>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</si>
  <si>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</si>
  <si>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</si>
  <si>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</si>
  <si>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</si>
  <si>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</si>
  <si>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</si>
  <si>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</si>
  <si>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</si>
  <si>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</si>
  <si>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</si>
  <si>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</si>
  <si>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</si>
  <si>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</si>
  <si>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</si>
  <si>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</si>
  <si>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</si>
  <si>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</si>
  <si>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</si>
  <si>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</si>
  <si>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</si>
  <si>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</si>
  <si>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</si>
  <si>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</si>
  <si>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</si>
  <si>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</si>
  <si>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</si>
  <si>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</si>
  <si>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</si>
  <si>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</si>
  <si>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</si>
  <si>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</si>
  <si>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</si>
  <si>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</si>
  <si>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</si>
  <si>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</si>
  <si>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</si>
  <si>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</si>
  <si>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</si>
  <si>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</si>
  <si>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</si>
  <si>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</si>
  <si>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</si>
  <si>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</si>
  <si>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</si>
  <si>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</si>
  <si>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</si>
  <si>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</si>
  <si>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</si>
  <si>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</si>
  <si>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</si>
  <si>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</si>
  <si>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</si>
  <si>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</si>
  <si>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</si>
  <si>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</si>
  <si>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</si>
  <si>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</si>
  <si>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</si>
  <si>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</si>
  <si>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</si>
  <si>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</si>
  <si>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</si>
  <si>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</si>
  <si>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</si>
  <si>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</si>
  <si>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</si>
  <si>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</si>
  <si>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</si>
  <si>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</si>
  <si>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</si>
  <si>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</si>
  <si>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</si>
  <si>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</si>
  <si>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</si>
  <si>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</si>
  <si>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</si>
  <si>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</si>
  <si>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</si>
  <si>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</si>
  <si>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</si>
  <si>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</si>
  <si>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</si>
  <si>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</si>
  <si>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</si>
  <si>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</si>
  <si>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</si>
  <si>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</si>
  <si>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</si>
  <si>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</si>
  <si>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</si>
  <si>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</si>
  <si>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</si>
  <si>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</si>
  <si>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</si>
  <si>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</si>
  <si>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</si>
  <si>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</si>
  <si>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</si>
  <si>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</si>
  <si>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</si>
  <si>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</si>
  <si>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</si>
  <si>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</si>
  <si>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</si>
  <si>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</si>
  <si>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</si>
  <si>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</si>
  <si>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</si>
  <si>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</si>
  <si>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</si>
  <si>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</si>
  <si>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</si>
  <si>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</si>
  <si>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</si>
  <si>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</si>
  <si>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</si>
  <si>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</si>
  <si>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</si>
  <si>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</si>
  <si>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</si>
  <si>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</si>
  <si>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</si>
  <si>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</si>
  <si>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</si>
  <si>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</si>
  <si>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</si>
  <si>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</si>
  <si>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</si>
  <si>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</si>
  <si>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</si>
  <si>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</si>
  <si>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</si>
  <si>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</si>
  <si>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</si>
  <si>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</si>
  <si>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</si>
  <si>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</si>
  <si>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</si>
  <si>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</si>
  <si>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</si>
  <si>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</si>
  <si>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</si>
  <si>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</si>
  <si>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</si>
  <si>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</si>
  <si>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</si>
  <si>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</si>
  <si>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</si>
  <si>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</si>
  <si>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</si>
  <si>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</si>
  <si>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</si>
  <si>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</si>
  <si>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</si>
  <si>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</si>
  <si>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</si>
  <si>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</si>
  <si>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</si>
  <si>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</si>
  <si>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</si>
  <si>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</si>
  <si>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</si>
  <si>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</si>
  <si>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</si>
  <si>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</si>
  <si>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</si>
  <si>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</si>
  <si>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</si>
  <si>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</si>
  <si>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</si>
  <si>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</si>
  <si>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</si>
  <si>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</si>
  <si>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</si>
  <si>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</si>
  <si>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</si>
  <si>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</si>
  <si>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</si>
  <si>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</si>
  <si>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</si>
  <si>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</si>
  <si>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</si>
  <si>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</si>
  <si>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</si>
  <si>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</si>
  <si>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</si>
  <si>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</si>
  <si>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</si>
  <si>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</si>
  <si>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</si>
  <si>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</si>
  <si>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</si>
  <si>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</si>
  <si>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</si>
  <si>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</si>
  <si>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</si>
  <si>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</si>
  <si>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</si>
  <si>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</si>
  <si>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</si>
  <si>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</si>
  <si>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</si>
  <si>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</si>
  <si>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</si>
  <si>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</si>
  <si>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</si>
  <si>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</si>
  <si>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</si>
  <si>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</si>
  <si>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</si>
  <si>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</si>
  <si>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</si>
  <si>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</si>
  <si>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</si>
  <si>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</si>
  <si>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</si>
  <si>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</si>
  <si>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</si>
  <si>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</si>
  <si>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</si>
  <si>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</si>
  <si>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</si>
  <si>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</si>
  <si>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</si>
  <si>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</si>
  <si>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</si>
  <si>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</si>
  <si>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</si>
  <si>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</si>
  <si>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</si>
  <si>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</si>
  <si>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</si>
  <si>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</si>
  <si>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</si>
  <si>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</si>
  <si>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</si>
  <si>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</si>
  <si>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</si>
  <si>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</si>
  <si>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</si>
  <si>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</si>
  <si>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</si>
  <si>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</si>
  <si>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</si>
  <si>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</si>
  <si>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</si>
  <si>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</si>
  <si>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</si>
  <si>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</si>
  <si>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</si>
  <si>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</si>
  <si>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</si>
  <si>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</si>
  <si>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</si>
  <si>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</si>
  <si>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</si>
  <si>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</si>
  <si>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</si>
  <si>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</si>
  <si>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</si>
  <si>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</si>
  <si>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</si>
  <si>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</si>
  <si>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</si>
  <si>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</si>
  <si>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</si>
  <si>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</si>
  <si>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</si>
  <si>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</si>
  <si>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</si>
  <si>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</si>
  <si>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</si>
  <si>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</si>
  <si>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</si>
  <si>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</si>
  <si>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</si>
  <si>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</si>
  <si>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</si>
  <si>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</si>
  <si>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</si>
  <si>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</si>
  <si>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</si>
  <si>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</si>
  <si>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</si>
  <si>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</si>
  <si>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</si>
  <si>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</si>
  <si>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</si>
  <si>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</si>
  <si>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</si>
  <si>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</si>
  <si>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</si>
  <si>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</si>
  <si>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</si>
  <si>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</si>
  <si>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</si>
  <si>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</si>
  <si>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</si>
  <si>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</si>
  <si>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</si>
  <si>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</si>
  <si>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</si>
  <si>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</si>
  <si>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</si>
  <si>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</si>
  <si>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</si>
  <si>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</si>
  <si>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</si>
  <si>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</si>
  <si>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</si>
  <si>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</si>
  <si>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</si>
  <si>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</si>
  <si>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</si>
  <si>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</si>
  <si>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</si>
  <si>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</si>
  <si>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</si>
  <si>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</si>
  <si>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</si>
  <si>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</si>
  <si>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</si>
  <si>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</si>
  <si>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</si>
  <si>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</si>
  <si>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</si>
  <si>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</si>
  <si>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</si>
  <si>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</si>
  <si>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</si>
  <si>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</si>
  <si>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</si>
  <si>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</si>
  <si>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</si>
  <si>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</si>
  <si>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</si>
  <si>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</si>
  <si>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</si>
  <si>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</si>
  <si>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</si>
  <si>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</si>
  <si>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</si>
  <si>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</si>
  <si>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</si>
  <si>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</si>
  <si>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</si>
  <si>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</si>
  <si>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</si>
  <si>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</si>
  <si>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</si>
  <si>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</si>
  <si>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</si>
  <si>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</si>
  <si>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</si>
  <si>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</si>
  <si>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</si>
  <si>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</si>
  <si>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</si>
  <si>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</si>
  <si>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</si>
  <si>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</si>
  <si>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</si>
  <si>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</si>
  <si>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</si>
  <si>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</si>
  <si>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</si>
  <si>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</si>
  <si>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</si>
  <si>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</si>
  <si>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</si>
  <si>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</si>
  <si>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</si>
  <si>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</si>
  <si>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</si>
  <si>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</si>
  <si>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</si>
  <si>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</si>
  <si>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</si>
  <si>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</si>
  <si>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</si>
  <si>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</si>
  <si>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</si>
  <si>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</si>
  <si>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</si>
  <si>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</si>
  <si>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</si>
  <si>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</si>
  <si>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</si>
  <si>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</si>
  <si>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</si>
  <si>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</si>
  <si>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</si>
  <si>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</si>
  <si>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</si>
  <si>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</si>
  <si>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</si>
  <si>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</si>
  <si>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</si>
  <si>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</si>
  <si>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</si>
  <si>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</si>
  <si>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</si>
  <si>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</si>
  <si>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</si>
  <si>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</si>
  <si>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</si>
  <si>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</si>
  <si>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</si>
  <si>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</si>
  <si>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</si>
  <si>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</si>
  <si>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</si>
  <si>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</si>
  <si>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</si>
  <si>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</si>
  <si>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</si>
  <si>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</si>
  <si>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</si>
  <si>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</si>
  <si>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</si>
  <si>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</si>
  <si>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</si>
  <si>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</si>
  <si>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</si>
  <si>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</si>
  <si>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</si>
  <si>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</si>
  <si>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</si>
  <si>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</si>
  <si>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</si>
  <si>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</si>
  <si>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</si>
  <si>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</si>
  <si>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</si>
  <si>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</si>
  <si>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</si>
  <si>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</si>
  <si>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</si>
  <si>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</si>
  <si>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</si>
  <si>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</si>
  <si>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</si>
  <si>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</si>
  <si>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</si>
  <si>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</si>
  <si>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</si>
  <si>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</si>
  <si>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</si>
  <si>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</si>
  <si>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</si>
  <si>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</si>
  <si>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</si>
  <si>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</si>
  <si>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</si>
  <si>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</si>
  <si>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</si>
  <si>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</si>
  <si>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</si>
  <si>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</si>
  <si>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</si>
  <si>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</si>
  <si>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</si>
  <si>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</si>
  <si>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</si>
  <si>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</si>
  <si>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</si>
  <si>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</si>
  <si>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</si>
  <si>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</si>
  <si>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</si>
  <si>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</si>
  <si>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</si>
  <si>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</si>
  <si>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</si>
  <si>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</si>
  <si>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</si>
  <si>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</si>
  <si>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</si>
  <si>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</si>
  <si>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</si>
  <si>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</si>
  <si>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</si>
  <si>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</si>
  <si>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</si>
  <si>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</si>
  <si>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</si>
  <si>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</si>
  <si>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</si>
  <si>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</si>
  <si>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</si>
  <si>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</si>
  <si>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</si>
  <si>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</si>
  <si>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</si>
  <si>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</si>
  <si>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</si>
  <si>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</si>
  <si>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</si>
  <si>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</si>
  <si>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</si>
  <si>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</si>
  <si>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</si>
  <si>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</si>
  <si>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</si>
  <si>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</si>
  <si>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</si>
  <si>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</si>
  <si>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</si>
  <si>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</si>
  <si>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</si>
  <si>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</si>
  <si>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</si>
  <si>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</si>
  <si>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</si>
  <si>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</si>
  <si>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</si>
  <si>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</si>
  <si>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</si>
  <si>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</si>
  <si>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</si>
  <si>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</si>
  <si>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</si>
  <si>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</si>
  <si>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</si>
  <si>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</si>
  <si>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</si>
  <si>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</si>
  <si>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</si>
  <si>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</si>
  <si>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</si>
  <si>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</si>
  <si>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</si>
  <si>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</si>
  <si>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</si>
  <si>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</si>
  <si>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</si>
  <si>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</si>
  <si>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</si>
  <si>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</si>
  <si>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</si>
  <si>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</si>
  <si>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</si>
  <si>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</si>
  <si>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</si>
  <si>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</si>
  <si>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</si>
  <si>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</si>
  <si>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</si>
  <si>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</si>
  <si>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</si>
  <si>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</si>
  <si>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</si>
  <si>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</si>
  <si>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</si>
  <si>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</si>
  <si>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</si>
  <si>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</si>
  <si>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</si>
  <si>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</si>
  <si>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</si>
  <si>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</si>
  <si>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</si>
  <si>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</si>
  <si>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</si>
  <si>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</si>
  <si>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</si>
  <si>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</si>
  <si>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</si>
  <si>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</si>
  <si>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</si>
  <si>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</si>
  <si>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</si>
  <si>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</si>
  <si>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</si>
  <si>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</si>
  <si>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</si>
  <si>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</si>
  <si>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</si>
  <si>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</si>
  <si>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</si>
  <si>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</si>
  <si>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</si>
  <si>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</si>
  <si>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</si>
  <si>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</si>
  <si>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</si>
  <si>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</si>
  <si>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</si>
  <si>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</si>
  <si>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</si>
  <si>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</si>
  <si>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</si>
  <si>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</si>
  <si>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</si>
  <si>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</si>
  <si>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</si>
  <si>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</si>
  <si>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</si>
  <si>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</si>
  <si>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</si>
  <si>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</si>
  <si>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</si>
  <si>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</si>
  <si>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</si>
  <si>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</si>
  <si>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</si>
  <si>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</si>
  <si>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</si>
  <si>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</si>
  <si>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</si>
  <si>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</si>
  <si>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</si>
  <si>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</si>
  <si>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</si>
  <si>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</si>
  <si>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</si>
  <si>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</si>
  <si>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</si>
  <si>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</si>
  <si>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</si>
  <si>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</si>
  <si>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</si>
  <si>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</si>
  <si>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</si>
  <si>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</si>
  <si>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</si>
  <si>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</si>
  <si>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</si>
  <si>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</si>
  <si>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</si>
  <si>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</si>
  <si>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</si>
  <si>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</si>
  <si>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</si>
  <si>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</si>
  <si>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</si>
  <si>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</si>
  <si>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</si>
  <si>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</si>
  <si>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</si>
  <si>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</si>
  <si>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</si>
  <si>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</si>
  <si>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</si>
  <si>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</si>
  <si>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</si>
  <si>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</si>
  <si>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</si>
  <si>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</si>
  <si>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</si>
  <si>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</si>
  <si>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</si>
  <si>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</si>
  <si>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</si>
  <si>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</si>
  <si>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</si>
  <si>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</si>
  <si>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</si>
  <si>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</si>
  <si>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</si>
  <si>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</si>
  <si>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</si>
  <si>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</si>
  <si>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</si>
  <si>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</si>
  <si>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</si>
  <si>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</si>
  <si>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</si>
  <si>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</si>
  <si>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</si>
  <si>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</si>
  <si>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</si>
  <si>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</si>
  <si>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</si>
  <si>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</si>
  <si>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</si>
  <si>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</si>
  <si>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</si>
  <si>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</si>
  <si>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</si>
  <si>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</si>
  <si>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</si>
  <si>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</si>
  <si>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</si>
  <si>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</si>
  <si>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</si>
  <si>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</si>
  <si>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</si>
  <si>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</si>
  <si>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</si>
  <si>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</si>
  <si>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</si>
  <si>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</si>
  <si>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</si>
  <si>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</si>
  <si>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</si>
  <si>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</si>
  <si>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</si>
  <si>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</si>
  <si>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</si>
  <si>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</si>
  <si>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</si>
  <si>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</si>
  <si>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</si>
  <si>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</si>
  <si>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</si>
  <si>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</si>
  <si>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</si>
  <si>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</si>
  <si>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</si>
  <si>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</si>
  <si>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</si>
  <si>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</si>
  <si>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</si>
  <si>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</si>
  <si>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</si>
  <si>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</si>
  <si>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</si>
  <si>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</si>
  <si>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</si>
  <si>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</si>
  <si>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</si>
  <si>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</si>
  <si>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</si>
  <si>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</si>
  <si>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</si>
  <si>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</si>
  <si>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</si>
  <si>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</si>
  <si>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</si>
  <si>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</si>
  <si>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</si>
  <si>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</si>
  <si>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</si>
  <si>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</si>
  <si>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</si>
  <si>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</si>
  <si>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</si>
  <si>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</si>
  <si>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</si>
  <si>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</si>
  <si>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</si>
  <si>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</si>
  <si>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</si>
  <si>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</si>
  <si>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</si>
  <si>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</si>
  <si>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</si>
  <si>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</si>
  <si>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</si>
  <si>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</si>
  <si>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</si>
  <si>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</si>
  <si>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</si>
  <si>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</si>
  <si>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</si>
  <si>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</si>
  <si>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</si>
  <si>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</si>
  <si>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</si>
  <si>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</si>
  <si>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</si>
  <si>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</si>
  <si>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</si>
  <si>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</si>
  <si>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</si>
  <si>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</si>
  <si>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</si>
  <si>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</si>
  <si>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</si>
  <si>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</si>
  <si>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</si>
  <si>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</si>
  <si>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</si>
  <si>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</si>
  <si>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</si>
  <si>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</si>
  <si>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</si>
  <si>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</si>
  <si>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</si>
  <si>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</si>
  <si>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</si>
  <si>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</si>
  <si>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</si>
  <si>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</si>
  <si>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</si>
  <si>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</si>
  <si>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</si>
  <si>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</si>
  <si>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</si>
  <si>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</si>
  <si>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</si>
  <si>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</si>
  <si>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</si>
  <si>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</si>
  <si>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</si>
  <si>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</si>
  <si>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</si>
  <si>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</si>
  <si>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</si>
  <si>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</si>
  <si>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</si>
  <si>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</si>
  <si>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</si>
  <si>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</si>
  <si>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</si>
  <si>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</si>
  <si>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</si>
  <si>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</si>
  <si>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</si>
  <si>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</si>
  <si>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</si>
  <si>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</si>
  <si>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</si>
  <si>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</si>
  <si>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</si>
  <si>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</si>
  <si>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</si>
  <si>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</si>
  <si>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</si>
  <si>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</si>
  <si>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</si>
  <si>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</si>
  <si>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</si>
  <si>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</si>
  <si>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</si>
  <si>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</si>
  <si>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</si>
  <si>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</si>
  <si>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</si>
  <si>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</si>
  <si>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</si>
  <si>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</si>
  <si>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</si>
  <si>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</si>
  <si>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</si>
  <si>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</si>
  <si>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</si>
  <si>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</si>
  <si>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</si>
  <si>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</si>
  <si>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</si>
  <si>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</si>
  <si>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</si>
  <si>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</si>
  <si>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</si>
  <si>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</si>
  <si>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</si>
  <si>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</si>
  <si>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</si>
  <si>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</si>
  <si>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</si>
  <si>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</si>
  <si>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</si>
  <si>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</si>
  <si>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</si>
  <si>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</si>
  <si>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</si>
  <si>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</si>
  <si>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</si>
  <si>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</si>
  <si>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</si>
  <si>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</si>
  <si>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</si>
  <si>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</si>
  <si>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</si>
  <si>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</si>
  <si>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</si>
  <si>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</si>
  <si>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</si>
  <si>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</si>
  <si>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</si>
  <si>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</si>
  <si>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</si>
  <si>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</si>
  <si>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</si>
  <si>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</si>
  <si>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</si>
  <si>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</si>
  <si>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</si>
  <si>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</si>
  <si>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</si>
  <si>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</si>
  <si>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</si>
  <si>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</si>
  <si>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</si>
  <si>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</si>
  <si>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</si>
  <si>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</si>
  <si>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</si>
  <si>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</si>
  <si>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</si>
  <si>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</si>
  <si>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</si>
  <si>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</si>
  <si>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</si>
  <si>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</si>
  <si>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</si>
  <si>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</si>
  <si>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</si>
  <si>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</si>
  <si>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</si>
  <si>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</si>
  <si>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</si>
  <si>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</si>
  <si>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</si>
  <si>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</si>
  <si>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</si>
  <si>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</si>
  <si>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</si>
  <si>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</si>
  <si>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</si>
  <si>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</si>
  <si>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</si>
  <si>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</si>
  <si>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</si>
  <si>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</si>
  <si>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</si>
  <si>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</si>
  <si>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</si>
  <si>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</si>
  <si>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</si>
  <si>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</si>
  <si>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</si>
  <si>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</si>
  <si>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</si>
  <si>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</si>
  <si>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</si>
  <si>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</si>
  <si>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</si>
  <si>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</si>
  <si>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</si>
  <si>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</si>
  <si>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</si>
  <si>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</si>
  <si>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</si>
  <si>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</si>
  <si>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</si>
  <si>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</si>
  <si>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</si>
  <si>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</si>
  <si>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</si>
  <si>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</si>
  <si>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</si>
  <si>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</si>
  <si>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</si>
  <si>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</si>
  <si>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</si>
  <si>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</si>
  <si>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</si>
  <si>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</si>
  <si>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</si>
  <si>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</si>
  <si>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</si>
  <si>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</si>
  <si>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</si>
  <si>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</si>
  <si>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</si>
  <si>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</si>
  <si>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</si>
  <si>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</si>
  <si>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</si>
  <si>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</si>
  <si>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</si>
  <si>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</si>
  <si>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</si>
  <si>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</si>
  <si>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</si>
  <si>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</si>
  <si>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</si>
  <si>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</si>
  <si>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</si>
  <si>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</si>
  <si>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</si>
  <si>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</si>
  <si>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</si>
  <si>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</si>
  <si>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</si>
  <si>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</si>
  <si>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</si>
  <si>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</si>
  <si>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</si>
  <si>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</si>
  <si>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</si>
  <si>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</si>
  <si>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</si>
  <si>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</si>
  <si>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</si>
  <si>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</si>
  <si>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</si>
  <si>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</si>
  <si>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</si>
  <si>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</si>
  <si>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</si>
  <si>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</si>
  <si>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</si>
  <si>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</si>
  <si>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</si>
  <si>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</si>
  <si>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</si>
  <si>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</si>
  <si>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</si>
  <si>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</si>
  <si>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</si>
  <si>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</si>
  <si>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</si>
  <si>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</si>
  <si>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</si>
  <si>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</si>
  <si>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</si>
  <si>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</si>
  <si>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</si>
  <si>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</si>
  <si>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</si>
  <si>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</si>
  <si>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</si>
  <si>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</si>
  <si>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</si>
  <si>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</si>
  <si>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</si>
  <si>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</si>
  <si>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</si>
  <si>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</si>
  <si>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</si>
  <si>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</si>
  <si>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</si>
  <si>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</si>
  <si>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</si>
  <si>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</si>
  <si>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</si>
  <si>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</si>
  <si>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</si>
  <si>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</si>
  <si>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</si>
  <si>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</si>
  <si>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</si>
  <si>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</si>
  <si>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</si>
  <si>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</si>
  <si>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</si>
  <si>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</si>
  <si>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</si>
  <si>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</si>
  <si>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</si>
  <si>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</si>
  <si>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</si>
  <si>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</si>
  <si>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</si>
  <si>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</si>
  <si>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</si>
  <si>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</si>
  <si>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</si>
  <si>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</si>
  <si>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</si>
  <si>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</si>
  <si>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</si>
  <si>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</si>
  <si>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</si>
  <si>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</si>
  <si>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</si>
  <si>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</si>
  <si>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</si>
  <si>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</si>
  <si>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</si>
  <si>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</si>
  <si>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</si>
  <si>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</si>
  <si>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</si>
  <si>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</si>
  <si>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</si>
  <si>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</si>
  <si>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</si>
  <si>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</si>
  <si>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</si>
  <si>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</si>
  <si>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</si>
  <si>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</si>
  <si>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</si>
  <si>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</si>
  <si>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</si>
  <si>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</si>
  <si>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</si>
  <si>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</si>
  <si>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</si>
  <si>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</si>
  <si>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</si>
  <si>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</si>
  <si>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</si>
  <si>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</si>
  <si>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</si>
  <si>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</si>
  <si>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</si>
  <si>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</si>
  <si>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</si>
  <si>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</si>
  <si>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</si>
  <si>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</si>
  <si>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</si>
  <si>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</si>
  <si>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</si>
  <si>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</si>
  <si>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</si>
  <si>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</si>
  <si>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</si>
  <si>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</si>
  <si>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</si>
  <si>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</si>
  <si>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</si>
  <si>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</si>
  <si>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</si>
  <si>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</si>
  <si>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</si>
  <si>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</si>
  <si>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</si>
  <si>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</si>
  <si>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</si>
  <si>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</si>
  <si>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</si>
  <si>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</si>
  <si>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</si>
  <si>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</si>
  <si>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</si>
  <si>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</si>
  <si>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</si>
  <si>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</si>
  <si>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</si>
  <si>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</si>
  <si>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</si>
  <si>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</si>
  <si>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</si>
  <si>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</si>
  <si>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</si>
  <si>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</si>
  <si>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</si>
  <si>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</si>
  <si>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</si>
  <si>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</si>
  <si>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</si>
  <si>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</si>
  <si>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</si>
  <si>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</si>
  <si>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</si>
  <si>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</si>
  <si>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</si>
  <si>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</si>
  <si>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</si>
  <si>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</si>
  <si>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</si>
  <si>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</si>
  <si>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</si>
  <si>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</si>
  <si>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</si>
  <si>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</si>
  <si>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</si>
  <si>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</si>
  <si>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</si>
  <si>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</si>
  <si>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</si>
  <si>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</si>
  <si>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</si>
  <si>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</si>
  <si>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</si>
  <si>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</si>
  <si>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</si>
  <si>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</si>
  <si>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</si>
  <si>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</si>
  <si>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</si>
  <si>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</si>
  <si>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</si>
  <si>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</si>
  <si>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</si>
  <si>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</si>
  <si>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</si>
  <si>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</si>
  <si>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</si>
  <si>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</si>
  <si>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</si>
  <si>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</si>
  <si>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</si>
  <si>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</si>
  <si>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</si>
  <si>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</si>
  <si>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</si>
  <si>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</si>
  <si>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</si>
  <si>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</si>
  <si>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</si>
  <si>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</si>
  <si>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</si>
  <si>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</si>
  <si>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</si>
  <si>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</si>
  <si>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</si>
  <si>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</si>
  <si>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</si>
  <si>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</si>
  <si>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</si>
  <si>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</si>
  <si>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</si>
  <si>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</si>
  <si>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</si>
  <si>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</si>
  <si>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</si>
  <si>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</si>
  <si>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</si>
  <si>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</si>
  <si>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</si>
  <si>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</si>
  <si>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</si>
  <si>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</si>
  <si>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</si>
  <si>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</si>
  <si>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</si>
  <si>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</si>
  <si>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</si>
  <si>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</si>
  <si>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</si>
  <si>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</si>
  <si>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</si>
  <si>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</si>
  <si>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</si>
  <si>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</si>
  <si>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</si>
  <si>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</si>
  <si>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</si>
  <si>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</si>
  <si>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</si>
  <si>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</si>
  <si>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</si>
  <si>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</si>
  <si>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</si>
  <si>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</si>
  <si>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</si>
  <si>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</si>
  <si>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</si>
  <si>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</si>
  <si>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</si>
  <si>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</si>
  <si>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</si>
  <si>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</si>
  <si>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</si>
  <si>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</si>
  <si>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</si>
  <si>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</si>
  <si>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</si>
  <si>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</si>
  <si>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</si>
  <si>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</si>
  <si>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</si>
  <si>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</si>
  <si>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</si>
  <si>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</si>
  <si>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</si>
  <si>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</si>
  <si>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</si>
  <si>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</si>
  <si>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</si>
  <si>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</si>
  <si>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</si>
  <si>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</si>
  <si>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</si>
  <si>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</si>
  <si>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</si>
  <si>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</si>
  <si>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</si>
  <si>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</si>
  <si>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</si>
  <si>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</si>
  <si>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</si>
  <si>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</si>
  <si>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</si>
  <si>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</si>
  <si>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</si>
  <si>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</si>
  <si>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</si>
  <si>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</si>
  <si>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</si>
  <si>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</si>
  <si>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</si>
  <si>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</si>
  <si>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</si>
  <si>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</si>
  <si>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</si>
  <si>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</si>
  <si>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</si>
  <si>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</si>
  <si>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</si>
  <si>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</si>
  <si>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</si>
  <si>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</si>
  <si>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</si>
  <si>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</si>
  <si>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</si>
  <si>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</si>
  <si>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</si>
  <si>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</si>
  <si>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</si>
  <si>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</si>
  <si>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</si>
  <si>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</si>
  <si>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</si>
  <si>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</si>
  <si>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</si>
  <si>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</si>
  <si>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</si>
  <si>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</si>
  <si>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</si>
  <si>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</si>
  <si>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</si>
  <si>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</si>
  <si>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</si>
  <si>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</si>
  <si>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</si>
  <si>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</si>
  <si>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</si>
  <si>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</si>
  <si>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</si>
  <si>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</si>
  <si>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</si>
  <si>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</si>
  <si>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</si>
  <si>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</si>
  <si>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</si>
  <si>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</si>
  <si>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</si>
  <si>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</si>
  <si>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</si>
  <si>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</si>
  <si>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</si>
  <si>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</si>
  <si>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</si>
  <si>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</si>
  <si>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</si>
  <si>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</si>
  <si>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</si>
  <si>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</si>
  <si>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</si>
  <si>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</si>
  <si>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</si>
  <si>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</si>
  <si>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</si>
  <si>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</si>
  <si>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</si>
  <si>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</si>
  <si>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</si>
  <si>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</si>
  <si>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</si>
  <si>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</si>
  <si>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</si>
  <si>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</si>
  <si>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</si>
  <si>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</si>
  <si>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</si>
  <si>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</si>
  <si>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</si>
  <si>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</si>
  <si>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</si>
  <si>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</si>
  <si>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</si>
  <si>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</si>
  <si>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</si>
  <si>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</si>
  <si>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</si>
  <si>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</si>
  <si>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</si>
  <si>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</si>
  <si>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</si>
  <si>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</si>
  <si>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</si>
  <si>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</si>
  <si>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</si>
  <si>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</si>
  <si>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</si>
  <si>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</si>
  <si>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</si>
  <si>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</si>
  <si>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</si>
  <si>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</si>
  <si>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</si>
  <si>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</si>
  <si>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</si>
  <si>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</si>
  <si>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</si>
  <si>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</si>
  <si>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</si>
  <si>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</si>
  <si>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</si>
  <si>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</si>
  <si>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</si>
  <si>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</si>
  <si>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</si>
  <si>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</si>
  <si>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</si>
  <si>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</si>
  <si>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</si>
  <si>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</si>
  <si>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</si>
  <si>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</si>
  <si>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</si>
  <si>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</si>
  <si>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</si>
  <si>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</si>
  <si>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</si>
  <si>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</si>
  <si>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</si>
  <si>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</si>
  <si>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</si>
  <si>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</si>
  <si>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</si>
  <si>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</si>
  <si>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</si>
  <si>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</si>
  <si>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</si>
  <si>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</si>
  <si>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</si>
  <si>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</si>
  <si>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</si>
  <si>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</si>
  <si>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</si>
  <si>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</si>
  <si>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</si>
  <si>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</si>
  <si>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</si>
  <si>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</si>
  <si>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</si>
  <si>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</si>
  <si>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</si>
  <si>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</si>
  <si>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</si>
  <si>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</si>
  <si>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</si>
  <si>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</si>
  <si>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</si>
  <si>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</si>
  <si>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</si>
  <si>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</si>
  <si>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</si>
  <si>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</si>
  <si>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</si>
  <si>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</si>
  <si>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</si>
  <si>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</si>
  <si>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</si>
  <si>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</si>
  <si>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</si>
  <si>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</si>
  <si>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</si>
  <si>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</si>
  <si>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</si>
  <si>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</si>
  <si>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</si>
  <si>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</si>
  <si>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</si>
  <si>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</si>
  <si>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</si>
  <si>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</si>
  <si>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</si>
  <si>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</si>
  <si>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</si>
  <si>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</si>
  <si>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</si>
  <si>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</si>
  <si>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</si>
  <si>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</si>
  <si>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</si>
  <si>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</si>
  <si>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</si>
  <si>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</si>
  <si>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</si>
  <si>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</si>
  <si>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</si>
  <si>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</si>
  <si>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</si>
  <si>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</si>
  <si>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</si>
  <si>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</si>
  <si>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</si>
  <si>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</si>
  <si>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</si>
  <si>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</si>
  <si>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</si>
  <si>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</si>
  <si>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</si>
  <si>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</si>
  <si>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</si>
  <si>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</si>
  <si>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</si>
  <si>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</si>
  <si>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</si>
  <si>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</si>
  <si>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</si>
  <si>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</si>
  <si>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</si>
  <si>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</si>
  <si>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</si>
  <si>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</si>
  <si>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</si>
  <si>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</si>
  <si>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</si>
  <si>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</si>
  <si>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</si>
  <si>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</si>
  <si>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</si>
  <si>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</si>
  <si>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</si>
  <si>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</si>
  <si>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</si>
  <si>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</si>
  <si>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</si>
  <si>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</si>
  <si>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</si>
  <si>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</si>
  <si>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</si>
  <si>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</si>
  <si>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</si>
  <si>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</si>
  <si>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</si>
  <si>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</si>
  <si>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</si>
  <si>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</si>
  <si>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</si>
  <si>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</si>
  <si>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</si>
  <si>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</si>
  <si>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</si>
  <si>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</si>
  <si>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</si>
  <si>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</si>
  <si>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</si>
  <si>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</si>
  <si>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</si>
  <si>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</si>
  <si>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</si>
  <si>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</si>
  <si>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</si>
  <si>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</si>
  <si>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</si>
  <si>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</si>
  <si>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</si>
  <si>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</si>
  <si>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</si>
  <si>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</si>
  <si>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</si>
  <si>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</si>
  <si>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</si>
  <si>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</si>
  <si>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</si>
  <si>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</si>
  <si>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</si>
  <si>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</si>
  <si>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</si>
  <si>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</si>
  <si>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</si>
  <si>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</si>
  <si>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</si>
  <si>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</si>
  <si>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</si>
  <si>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</si>
  <si>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</si>
  <si>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</si>
  <si>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</si>
  <si>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</si>
  <si>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</si>
  <si>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</si>
  <si>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</si>
  <si>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</si>
  <si>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</si>
  <si>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</si>
  <si>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</si>
  <si>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</si>
  <si>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</si>
  <si>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</si>
  <si>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</si>
  <si>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</si>
  <si>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</si>
  <si>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</si>
  <si>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</si>
  <si>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</si>
  <si>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</si>
  <si>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</si>
  <si>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</si>
  <si>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</si>
  <si>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</si>
  <si>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</si>
  <si>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</si>
  <si>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</si>
  <si>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</si>
  <si>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</si>
  <si>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</si>
  <si>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</si>
  <si>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</si>
  <si>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</si>
  <si>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</si>
  <si>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</si>
  <si>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</si>
  <si>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</si>
  <si>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</si>
  <si>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</si>
  <si>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</si>
  <si>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</si>
  <si>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</si>
  <si>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</si>
  <si>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</si>
  <si>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</si>
  <si>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</si>
  <si>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</si>
  <si>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</si>
  <si>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</si>
  <si>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</si>
  <si>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</si>
  <si>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</si>
  <si>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</si>
  <si>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</si>
  <si>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</si>
  <si>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</si>
  <si>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</si>
  <si>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</si>
  <si>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</si>
  <si>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</si>
  <si>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</si>
  <si>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</si>
  <si>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</si>
  <si>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</si>
  <si>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</si>
  <si>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</si>
  <si>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</si>
  <si>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</si>
  <si>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</si>
  <si>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</si>
  <si>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</si>
  <si>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</si>
  <si>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</si>
  <si>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</si>
  <si>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</si>
  <si>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</si>
  <si>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</si>
  <si>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</si>
  <si>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</si>
  <si>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</si>
  <si>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</si>
  <si>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</si>
  <si>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</si>
  <si>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</si>
  <si>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</si>
  <si>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</si>
  <si>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</si>
  <si>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</si>
  <si>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</si>
  <si>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</si>
  <si>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</si>
  <si>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</si>
  <si>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</si>
  <si>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</si>
  <si>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</si>
  <si>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</si>
  <si>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</si>
  <si>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</si>
  <si>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</si>
  <si>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</si>
  <si>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</si>
  <si>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</si>
  <si>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</si>
  <si>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</si>
  <si>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</si>
  <si>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</si>
  <si>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</si>
  <si>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</si>
  <si>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</si>
  <si>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</si>
  <si>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</si>
  <si>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</si>
  <si>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</si>
  <si>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</si>
  <si>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</si>
  <si>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</si>
  <si>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</si>
  <si>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</si>
  <si>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</si>
  <si>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</si>
  <si>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</si>
  <si>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</si>
  <si>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</si>
  <si>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</si>
  <si>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</si>
  <si>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</si>
  <si>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</si>
  <si>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</si>
  <si>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</si>
  <si>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</si>
  <si>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</si>
  <si>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</si>
  <si>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</si>
  <si>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</si>
  <si>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</si>
  <si>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</si>
  <si>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</si>
  <si>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</si>
  <si>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</si>
  <si>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</si>
  <si>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</si>
  <si>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</si>
  <si>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</si>
  <si>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</si>
  <si>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</si>
  <si>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</si>
  <si>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</si>
  <si>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</si>
  <si>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</si>
  <si>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</si>
  <si>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</si>
  <si>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</si>
  <si>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</si>
  <si>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</si>
  <si>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</si>
  <si>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</si>
  <si>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</si>
  <si>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</si>
  <si>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</si>
  <si>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</si>
  <si>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</si>
  <si>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</si>
  <si>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</si>
  <si>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</si>
  <si>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</si>
  <si>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</si>
  <si>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</si>
  <si>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</si>
  <si>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</si>
  <si>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</si>
  <si>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</si>
  <si>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</si>
  <si>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</si>
  <si>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</si>
  <si>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</si>
  <si>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</si>
  <si>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</si>
  <si>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</si>
  <si>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</si>
  <si>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</si>
  <si>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</si>
  <si>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</si>
  <si>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</si>
  <si>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</si>
  <si>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</si>
  <si>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</si>
  <si>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</si>
  <si>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</si>
  <si>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</si>
  <si>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</si>
  <si>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</si>
  <si>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</si>
  <si>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</si>
  <si>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</si>
  <si>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</si>
  <si>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</si>
  <si>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</si>
  <si>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</si>
  <si>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</si>
  <si>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</si>
  <si>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</si>
  <si>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</si>
  <si>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</si>
  <si>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</si>
  <si>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</si>
  <si>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</si>
  <si>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</si>
  <si>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</si>
  <si>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</si>
  <si>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</si>
  <si>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</si>
  <si>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</si>
  <si>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</si>
  <si>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</si>
  <si>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</si>
  <si>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</si>
  <si>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</si>
  <si>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</si>
  <si>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</si>
  <si>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</si>
  <si>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</si>
  <si>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</si>
  <si>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</si>
  <si>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</si>
  <si>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</si>
  <si>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</si>
  <si>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</si>
  <si>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</si>
  <si>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</si>
  <si>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</si>
  <si>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</si>
  <si>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</si>
  <si>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</si>
  <si>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</si>
  <si>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</si>
  <si>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</si>
  <si>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</si>
  <si>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</si>
  <si>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</si>
  <si>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</si>
  <si>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</si>
  <si>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</si>
  <si>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</si>
  <si>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</si>
  <si>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</si>
  <si>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</si>
  <si>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</si>
  <si>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</si>
  <si>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</si>
  <si>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</si>
  <si>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</si>
  <si>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</si>
  <si>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</si>
  <si>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</si>
  <si>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</si>
  <si>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</si>
  <si>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</si>
  <si>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</si>
  <si>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</si>
  <si>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</si>
  <si>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</si>
  <si>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</si>
  <si>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</si>
  <si>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</si>
  <si>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</si>
  <si>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</si>
  <si>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</si>
  <si>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</si>
  <si>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</si>
  <si>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</si>
  <si>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</si>
  <si>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</si>
  <si>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</si>
  <si>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</si>
  <si>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</si>
  <si>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</si>
  <si>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</si>
  <si>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</si>
  <si>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</si>
  <si>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</si>
  <si>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</si>
  <si>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</si>
  <si>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</si>
  <si>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</si>
  <si>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</si>
  <si>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</si>
  <si>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</si>
  <si>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</si>
  <si>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</si>
  <si>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</si>
  <si>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</si>
  <si>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</si>
  <si>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</si>
  <si>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</si>
  <si>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</si>
  <si>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</si>
  <si>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</si>
  <si>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</si>
  <si>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</si>
  <si>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</si>
  <si>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</si>
  <si>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</si>
  <si>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</si>
  <si>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</si>
  <si>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</si>
  <si>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</si>
  <si>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</si>
  <si>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</si>
  <si>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</si>
  <si>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</si>
  <si>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</si>
  <si>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</si>
  <si>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</si>
  <si>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</si>
  <si>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</si>
  <si>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</si>
  <si>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</si>
  <si>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</si>
  <si>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</si>
  <si>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</si>
  <si>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</si>
  <si>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</si>
  <si>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</si>
  <si>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</si>
  <si>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</si>
  <si>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</si>
  <si>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</si>
  <si>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</si>
  <si>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</si>
  <si>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</si>
  <si>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</si>
  <si>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</si>
  <si>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</si>
  <si>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</si>
  <si>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</si>
  <si>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</si>
  <si>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</si>
  <si>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</si>
  <si>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</si>
  <si>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</si>
  <si>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</si>
  <si>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</si>
  <si>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</si>
  <si>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</si>
  <si>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</si>
  <si>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</si>
  <si>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</si>
  <si>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</si>
  <si>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</si>
  <si>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</si>
  <si>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</si>
  <si>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</si>
  <si>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</si>
  <si>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</si>
  <si>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</si>
  <si>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</si>
  <si>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</si>
  <si>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</si>
  <si>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</si>
  <si>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</si>
  <si>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</si>
  <si>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</si>
  <si>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</si>
  <si>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</si>
  <si>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</si>
  <si>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</si>
  <si>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</si>
  <si>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</si>
  <si>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</si>
  <si>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</si>
  <si>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</si>
  <si>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</si>
  <si>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</si>
  <si>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</si>
  <si>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</si>
  <si>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</si>
  <si>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</si>
  <si>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</si>
  <si>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</si>
  <si>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</si>
  <si>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</si>
  <si>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</si>
  <si>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</si>
  <si>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</si>
  <si>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</si>
  <si>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</si>
  <si>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</si>
  <si>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</si>
  <si>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</si>
  <si>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</si>
  <si>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</si>
  <si>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</si>
  <si>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</si>
  <si>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</si>
  <si>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</si>
  <si>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</si>
  <si>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</si>
  <si>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</si>
  <si>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</si>
  <si>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</si>
  <si>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</si>
  <si>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</si>
  <si>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</si>
  <si>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</si>
  <si>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</si>
  <si>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</si>
  <si>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</si>
  <si>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</si>
  <si>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</si>
  <si>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</si>
  <si>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</si>
  <si>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</si>
  <si>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</si>
  <si>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</si>
  <si>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</si>
  <si>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</si>
  <si>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</si>
  <si>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</si>
  <si>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</si>
  <si>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</si>
  <si>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</si>
  <si>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</si>
  <si>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</si>
  <si>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</si>
  <si>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</si>
  <si>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</si>
  <si>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</si>
  <si>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</si>
  <si>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</si>
  <si>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</si>
  <si>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</si>
  <si>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</si>
  <si>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</si>
  <si>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</si>
  <si>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</si>
  <si>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</si>
  <si>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</si>
  <si>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</si>
  <si>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</si>
  <si>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</si>
  <si>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</si>
  <si>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</si>
  <si>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</si>
  <si>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</si>
  <si>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</si>
  <si>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</si>
  <si>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</si>
  <si>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</si>
  <si>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</si>
  <si>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</si>
  <si>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</si>
  <si>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</si>
  <si>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</si>
  <si>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</si>
  <si>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</si>
  <si>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</si>
  <si>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</si>
  <si>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</si>
  <si>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</si>
  <si>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</si>
  <si>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</si>
  <si>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</si>
  <si>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</si>
  <si>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</si>
  <si>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</si>
  <si>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</si>
  <si>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</si>
  <si>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</si>
  <si>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</si>
  <si>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</si>
  <si>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</si>
  <si>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</si>
  <si>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</si>
  <si>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</si>
  <si>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</si>
  <si>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</si>
  <si>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</si>
  <si>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</si>
  <si>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</si>
  <si>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</si>
  <si>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</si>
  <si>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</si>
  <si>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</si>
  <si>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</si>
  <si>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</si>
  <si>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</si>
  <si>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</si>
  <si>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</si>
  <si>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</si>
  <si>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</si>
  <si>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</si>
  <si>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</si>
  <si>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</si>
  <si>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</si>
  <si>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</si>
  <si>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</si>
  <si>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</si>
  <si>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</si>
  <si>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</si>
  <si>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</si>
  <si>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</si>
  <si>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</si>
  <si>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</si>
  <si>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</si>
  <si>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</si>
  <si>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</si>
  <si>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</si>
  <si>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</si>
  <si>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</si>
  <si>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</si>
  <si>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</si>
  <si>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</si>
  <si>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</si>
  <si>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</si>
  <si>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</si>
  <si>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</si>
  <si>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</si>
  <si>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</si>
  <si>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</si>
  <si>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</si>
  <si>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</si>
  <si>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</si>
  <si>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</si>
  <si>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</si>
  <si>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</si>
  <si>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</si>
  <si>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</si>
  <si>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</si>
  <si>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</si>
  <si>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</si>
  <si>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</si>
  <si>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</si>
  <si>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</si>
  <si>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</si>
  <si>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</si>
  <si>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</si>
  <si>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</si>
  <si>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</si>
  <si>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</si>
  <si>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</si>
  <si>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</si>
  <si>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</si>
  <si>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</si>
  <si>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</si>
  <si>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</si>
  <si>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</si>
  <si>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</si>
  <si>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</si>
  <si>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</si>
  <si>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</si>
  <si>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</si>
  <si>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</si>
  <si>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</si>
  <si>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</si>
  <si>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</si>
  <si>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</si>
  <si>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</si>
  <si>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</si>
  <si>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</si>
  <si>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</si>
  <si>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</si>
  <si>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</si>
  <si>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</si>
  <si>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</si>
  <si>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</si>
  <si>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</si>
  <si>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</si>
  <si>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</si>
  <si>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</si>
  <si>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</si>
  <si>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</si>
  <si>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</si>
  <si>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</si>
  <si>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</si>
  <si>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</si>
  <si>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</si>
  <si>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</si>
  <si>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</si>
  <si>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</si>
  <si>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</si>
  <si>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</si>
  <si>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</si>
  <si>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</si>
  <si>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</si>
  <si>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</si>
  <si>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</si>
  <si>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</si>
  <si>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</si>
  <si>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</si>
  <si>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</si>
  <si>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</si>
  <si>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</si>
  <si>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</si>
  <si>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</si>
  <si>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</si>
  <si>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</si>
  <si>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</si>
  <si>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</si>
  <si>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</si>
  <si>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</si>
  <si>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</si>
  <si>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</si>
  <si>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</si>
  <si>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</si>
  <si>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</si>
  <si>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</si>
  <si>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</si>
  <si>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</si>
  <si>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</si>
  <si>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</si>
  <si>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</si>
  <si>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</si>
  <si>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</si>
  <si>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</si>
  <si>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</si>
  <si>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</si>
  <si>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</si>
  <si>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</si>
  <si>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</si>
  <si>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</si>
  <si>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</si>
  <si>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</si>
  <si>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</si>
  <si>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</si>
  <si>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</si>
  <si>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</si>
  <si>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</si>
  <si>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</si>
  <si>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</si>
  <si>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</si>
  <si>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</si>
  <si>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</si>
  <si>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</si>
  <si>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</si>
  <si>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</si>
  <si>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</si>
  <si>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</si>
  <si>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</si>
  <si>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</si>
  <si>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</si>
  <si>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</si>
  <si>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</si>
  <si>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</si>
  <si>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</si>
  <si>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</si>
  <si>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</si>
  <si>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</si>
  <si>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</si>
  <si>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</si>
  <si>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</si>
  <si>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</si>
  <si>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</si>
  <si>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</si>
  <si>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</si>
  <si>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</si>
  <si>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</si>
  <si>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</si>
  <si>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</si>
  <si>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</si>
  <si>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</si>
  <si>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</si>
  <si>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</si>
  <si>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</si>
  <si>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</si>
  <si>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</si>
  <si>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</si>
  <si>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</si>
  <si>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</si>
  <si>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</si>
  <si>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</si>
  <si>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</si>
  <si>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</si>
  <si>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</si>
  <si>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</si>
  <si>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</si>
  <si>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</si>
  <si>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</si>
  <si>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</si>
  <si>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</si>
  <si>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</si>
  <si>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</si>
  <si>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</si>
  <si>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</si>
  <si>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</si>
  <si>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</si>
  <si>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</si>
  <si>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</si>
  <si>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</si>
  <si>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</si>
  <si>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</si>
  <si>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</si>
  <si>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</si>
  <si>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</si>
  <si>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</si>
  <si>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</si>
  <si>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</si>
  <si>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</si>
  <si>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</si>
  <si>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</si>
  <si>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</si>
  <si>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</si>
  <si>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</si>
  <si>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</si>
  <si>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</si>
  <si>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</si>
  <si>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</si>
  <si>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</si>
  <si>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</si>
  <si>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</si>
  <si>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</si>
  <si>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</si>
  <si>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</si>
  <si>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</si>
  <si>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</si>
  <si>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</si>
  <si>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</si>
  <si>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</si>
  <si>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</si>
  <si>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</si>
  <si>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</si>
  <si>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</si>
  <si>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</si>
  <si>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</si>
  <si>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</si>
  <si>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</si>
  <si>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</si>
  <si>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</si>
  <si>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</si>
  <si>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</si>
  <si>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</si>
  <si>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</si>
  <si>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</si>
  <si>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</si>
  <si>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</si>
  <si>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</si>
  <si>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</si>
  <si>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</si>
  <si>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</si>
  <si>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</si>
  <si>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</si>
  <si>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</si>
  <si>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</si>
  <si>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</si>
  <si>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</si>
  <si>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</si>
  <si>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</si>
  <si>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</si>
  <si>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</si>
  <si>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</si>
  <si>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</si>
  <si>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</si>
  <si>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</si>
  <si>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</si>
  <si>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</si>
  <si>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</si>
  <si>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</si>
  <si>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</si>
  <si>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</si>
  <si>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</si>
  <si>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</si>
  <si>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</si>
  <si>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</si>
  <si>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</si>
  <si>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</si>
  <si>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</si>
  <si>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</si>
  <si>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</si>
  <si>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</si>
  <si>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</si>
  <si>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</si>
  <si>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</si>
  <si>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</si>
  <si>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</si>
  <si>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</si>
  <si>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</si>
  <si>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</si>
  <si>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</si>
  <si>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</si>
  <si>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</si>
  <si>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</si>
  <si>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</si>
  <si>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</si>
  <si>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</si>
  <si>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</si>
  <si>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</si>
  <si>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</si>
  <si>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</si>
  <si>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</si>
  <si>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</si>
  <si>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</si>
  <si>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</si>
  <si>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</si>
  <si>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</si>
  <si>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</si>
  <si>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</si>
  <si>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</si>
  <si>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</si>
  <si>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</si>
  <si>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</si>
  <si>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</si>
  <si>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</si>
  <si>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</si>
  <si>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</si>
  <si>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</si>
  <si>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</si>
  <si>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</si>
  <si>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</si>
  <si>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</si>
  <si>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</si>
  <si>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</si>
  <si>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</si>
  <si>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</si>
  <si>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</si>
  <si>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</si>
  <si>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</si>
  <si>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</si>
  <si>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</si>
  <si>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</si>
  <si>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</si>
  <si>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</si>
  <si>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</si>
  <si>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</si>
  <si>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</si>
  <si>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</si>
  <si>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</si>
  <si>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</si>
  <si>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</si>
  <si>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</si>
  <si>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</si>
  <si>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</si>
  <si>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</si>
  <si>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</si>
  <si>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</si>
  <si>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</si>
  <si>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</si>
  <si>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</si>
  <si>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</si>
  <si>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</si>
  <si>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</si>
  <si>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</si>
  <si>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</si>
  <si>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</si>
  <si>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</si>
  <si>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</si>
  <si>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</si>
  <si>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</si>
  <si>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</si>
  <si>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</si>
  <si>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</si>
  <si>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</si>
  <si>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</si>
  <si>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</si>
  <si>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</si>
  <si>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</si>
  <si>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</si>
  <si>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</si>
  <si>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</si>
  <si>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</si>
  <si>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</si>
  <si>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</si>
  <si>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</si>
  <si>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</si>
  <si>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</si>
  <si>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</si>
  <si>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</si>
  <si>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</si>
  <si>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</si>
  <si>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</si>
  <si>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</si>
  <si>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</si>
  <si>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</si>
  <si>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</si>
  <si>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</si>
  <si>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</si>
  <si>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</si>
  <si>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</si>
  <si>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</si>
  <si>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</si>
  <si>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</si>
  <si>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</si>
  <si>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</si>
  <si>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</si>
  <si>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</si>
  <si>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</si>
  <si>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</si>
  <si>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</si>
  <si>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</si>
  <si>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</si>
  <si>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</si>
  <si>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</si>
  <si>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</si>
  <si>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</si>
  <si>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</si>
  <si>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</si>
  <si>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</si>
  <si>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</si>
  <si>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</si>
  <si>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</si>
  <si>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</si>
  <si>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</si>
  <si>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</si>
  <si>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</si>
  <si>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</si>
  <si>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</si>
  <si>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</si>
  <si>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</si>
  <si>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</si>
  <si>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</si>
  <si>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</si>
  <si>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</si>
  <si>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</si>
  <si>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</si>
  <si>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</si>
  <si>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</si>
  <si>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</si>
  <si>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</si>
  <si>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</si>
  <si>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</si>
  <si>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</si>
  <si>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</si>
  <si>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</si>
  <si>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</si>
  <si>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</si>
  <si>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</si>
  <si>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</si>
  <si>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</si>
  <si>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</si>
  <si>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</si>
  <si>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</si>
  <si>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</si>
  <si>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</si>
  <si>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</si>
  <si>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</si>
  <si>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</si>
  <si>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</si>
  <si>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</si>
  <si>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</si>
  <si>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</si>
  <si>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</si>
  <si>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</si>
  <si>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</si>
  <si>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</si>
  <si>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</si>
  <si>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</si>
  <si>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</si>
  <si>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</si>
  <si>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</si>
  <si>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</si>
  <si>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</si>
  <si>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</si>
  <si>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</si>
  <si>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</si>
  <si>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</si>
  <si>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</si>
  <si>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</si>
  <si>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</si>
  <si>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</si>
  <si>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</si>
  <si>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</si>
  <si>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</si>
  <si>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</si>
  <si>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</si>
  <si>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</si>
  <si>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</si>
  <si>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</si>
  <si>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</si>
  <si>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</si>
  <si>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</si>
  <si>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</si>
  <si>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</si>
  <si>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</si>
  <si>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</si>
  <si>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</si>
  <si>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</si>
  <si>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</si>
  <si>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</si>
  <si>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</si>
  <si>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</si>
  <si>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</si>
  <si>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</si>
  <si>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</si>
  <si>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</si>
  <si>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</si>
  <si>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</si>
  <si>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</si>
  <si>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</si>
  <si>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</si>
  <si>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</si>
  <si>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</si>
  <si>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</si>
  <si>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</si>
  <si>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</si>
  <si>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</si>
  <si>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</si>
  <si>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</si>
  <si>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</si>
  <si>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</si>
  <si>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</si>
  <si>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</si>
  <si>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</si>
  <si>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</si>
  <si>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</si>
  <si>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</si>
  <si>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</si>
  <si>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</si>
  <si>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</si>
  <si>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</si>
  <si>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</si>
  <si>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</si>
  <si>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</si>
  <si>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</si>
  <si>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</si>
  <si>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</si>
  <si>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</si>
  <si>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</si>
  <si>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</si>
  <si>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</si>
  <si>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</si>
  <si>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</si>
  <si>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</si>
  <si>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</si>
  <si>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</si>
  <si>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</si>
  <si>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</si>
  <si>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</si>
  <si>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</si>
  <si>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</si>
  <si>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</si>
  <si>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</si>
  <si>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</si>
  <si>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</si>
  <si>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</si>
  <si>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</si>
  <si>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</si>
  <si>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</si>
  <si>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</si>
  <si>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</si>
  <si>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</si>
  <si>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</si>
  <si>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</si>
  <si>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</si>
  <si>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</si>
  <si>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</si>
  <si>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</si>
  <si>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</si>
  <si>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</si>
  <si>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</si>
  <si>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</si>
  <si>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</si>
  <si>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</si>
  <si>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</si>
  <si>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</si>
  <si>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</si>
  <si>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</si>
  <si>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</si>
  <si>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</si>
  <si>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</si>
  <si>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</si>
  <si>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</si>
  <si>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</si>
  <si>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</si>
  <si>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</si>
  <si>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</si>
  <si>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</si>
  <si>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</si>
  <si>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</si>
  <si>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</si>
  <si>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</si>
  <si>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</si>
  <si>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</si>
  <si>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</si>
  <si>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</si>
  <si>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</si>
  <si>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</si>
  <si>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</si>
  <si>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</si>
  <si>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</si>
  <si>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</si>
  <si>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</si>
  <si>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</si>
  <si>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</si>
  <si>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</si>
  <si>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</si>
  <si>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</si>
  <si>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</si>
  <si>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</si>
  <si>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</si>
  <si>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</si>
  <si>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</si>
  <si>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</si>
  <si>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</si>
  <si>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</si>
  <si>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</si>
  <si>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</si>
  <si>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</si>
  <si>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</si>
  <si>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</si>
  <si>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</si>
  <si>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</si>
  <si>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</si>
  <si>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</si>
  <si>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</si>
  <si>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</si>
  <si>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</si>
  <si>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</si>
  <si>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</si>
  <si>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</si>
  <si>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</si>
  <si>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</si>
  <si>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</si>
  <si>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</si>
  <si>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</si>
  <si>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</si>
  <si>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</si>
  <si>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</si>
  <si>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</si>
  <si>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</si>
  <si>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</si>
  <si>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</si>
  <si>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</si>
  <si>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</si>
  <si>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</si>
  <si>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</si>
  <si>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</si>
  <si>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</si>
  <si>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</si>
  <si>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</si>
  <si>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</si>
  <si>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</si>
  <si>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</si>
  <si>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</si>
  <si>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</si>
  <si>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</si>
  <si>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</si>
  <si>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</si>
  <si>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</si>
  <si>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</si>
  <si>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</si>
  <si>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</si>
  <si>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</si>
  <si>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</si>
  <si>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</si>
  <si>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</si>
  <si>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</si>
  <si>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</si>
  <si>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</si>
  <si>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</si>
  <si>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</si>
  <si>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</si>
  <si>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</si>
  <si>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</si>
  <si>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</si>
  <si>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</si>
  <si>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</si>
  <si>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</si>
  <si>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</si>
  <si>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</si>
  <si>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</si>
  <si>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</si>
  <si>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</si>
  <si>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</si>
  <si>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</si>
  <si>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</si>
  <si>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</si>
  <si>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</si>
  <si>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</si>
  <si>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</si>
  <si>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</si>
  <si>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</si>
  <si>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</si>
  <si>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</si>
  <si>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</si>
  <si>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</si>
  <si>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</si>
  <si>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</si>
  <si>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</si>
  <si>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</si>
  <si>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</si>
  <si>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</si>
  <si>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</si>
  <si>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</si>
  <si>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</si>
  <si>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</si>
  <si>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</si>
  <si>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</si>
  <si>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</si>
  <si>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</si>
  <si>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</si>
  <si>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</si>
  <si>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</si>
  <si>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</si>
  <si>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</si>
  <si>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</si>
  <si>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</si>
  <si>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</si>
  <si>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</si>
  <si>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</si>
  <si>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</si>
  <si>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</si>
  <si>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</si>
  <si>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</si>
  <si>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</si>
  <si>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</si>
  <si>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</si>
  <si>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</si>
  <si>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</si>
  <si>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</si>
  <si>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</si>
  <si>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</si>
  <si>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</si>
  <si>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</si>
  <si>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</si>
  <si>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</si>
  <si>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</si>
  <si>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</si>
  <si>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</si>
  <si>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</si>
  <si>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</si>
  <si>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</si>
  <si>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</si>
  <si>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</si>
  <si>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</si>
  <si>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</si>
  <si>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</si>
  <si>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</si>
  <si>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</si>
  <si>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</si>
  <si>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</si>
  <si>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</si>
  <si>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</si>
  <si>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</si>
  <si>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</si>
  <si>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</si>
  <si>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</si>
  <si>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</si>
  <si>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</si>
  <si>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</si>
  <si>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</si>
  <si>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</si>
  <si>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</si>
  <si>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</si>
  <si>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</si>
  <si>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</si>
  <si>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</si>
  <si>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</si>
  <si>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</si>
  <si>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</si>
  <si>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</si>
  <si>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</si>
  <si>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</si>
  <si>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</si>
  <si>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</si>
  <si>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</si>
  <si>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</si>
  <si>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</si>
  <si>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</si>
  <si>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</si>
  <si>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</si>
  <si>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</si>
  <si>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</si>
  <si>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</si>
  <si>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</si>
  <si>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</si>
  <si>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</si>
  <si>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</si>
  <si>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</si>
  <si>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</si>
  <si>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</si>
  <si>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</si>
  <si>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</si>
  <si>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</si>
  <si>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</si>
  <si>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</si>
  <si>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</si>
  <si>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</si>
  <si>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</si>
  <si>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</si>
  <si>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</si>
  <si>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</si>
  <si>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</si>
  <si>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</si>
  <si>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</si>
  <si>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</si>
  <si>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</si>
  <si>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</si>
  <si>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</si>
  <si>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</si>
  <si>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</si>
  <si>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</si>
  <si>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</si>
  <si>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</si>
  <si>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</si>
  <si>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</si>
  <si>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</si>
  <si>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</si>
  <si>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</si>
  <si>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</si>
  <si>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</si>
  <si>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</si>
  <si>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</si>
  <si>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</si>
  <si>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</si>
  <si>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</si>
  <si>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</si>
  <si>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</si>
  <si>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</si>
  <si>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</si>
  <si>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</si>
  <si>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</si>
  <si>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</si>
  <si>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</si>
  <si>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</si>
  <si>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</si>
  <si>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</si>
  <si>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</si>
  <si>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</si>
  <si>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</si>
  <si>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</si>
  <si>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</si>
  <si>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</si>
  <si>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</si>
  <si>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</si>
  <si>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</si>
  <si>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</si>
  <si>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</si>
  <si>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</si>
  <si>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</si>
  <si>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</si>
  <si>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</si>
  <si>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</si>
  <si>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</si>
  <si>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</si>
  <si>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</si>
  <si>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</si>
  <si>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</si>
  <si>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</si>
  <si>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</si>
  <si>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</si>
  <si>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</si>
  <si>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</si>
  <si>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</si>
  <si>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</si>
  <si>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</si>
  <si>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</si>
  <si>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</si>
  <si>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</si>
  <si>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</si>
  <si>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</si>
  <si>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</si>
  <si>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</si>
  <si>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</si>
  <si>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</si>
  <si>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</si>
  <si>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</si>
  <si>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</si>
  <si>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</si>
  <si>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</si>
  <si>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</si>
  <si>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</si>
  <si>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</si>
  <si>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</si>
  <si>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</si>
  <si>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</si>
  <si>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</si>
  <si>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</si>
  <si>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</si>
  <si>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</si>
  <si>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</si>
  <si>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</si>
  <si>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</si>
  <si>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</si>
  <si>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</si>
  <si>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</si>
  <si>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</si>
  <si>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</si>
  <si>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</si>
  <si>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</si>
  <si>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</si>
  <si>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</si>
  <si>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</si>
  <si>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</si>
  <si>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</si>
  <si>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</si>
  <si>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</si>
  <si>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</si>
  <si>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</si>
  <si>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</si>
  <si>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</si>
  <si>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</si>
  <si>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</si>
  <si>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</si>
  <si>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</si>
  <si>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</si>
  <si>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</si>
  <si>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</si>
  <si>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</si>
  <si>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</si>
  <si>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</si>
  <si>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</si>
  <si>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</si>
  <si>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</si>
  <si>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</si>
  <si>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</si>
  <si>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</si>
  <si>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</si>
  <si>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</si>
  <si>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</si>
  <si>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</si>
  <si>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</si>
  <si>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</si>
  <si>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</si>
  <si>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</si>
  <si>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</si>
  <si>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</si>
  <si>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</si>
  <si>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</si>
  <si>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</si>
  <si>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</si>
  <si>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</si>
  <si>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</si>
  <si>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</si>
  <si>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</si>
  <si>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</si>
  <si>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</si>
  <si>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</si>
  <si>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</si>
  <si>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</si>
  <si>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</si>
  <si>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</si>
  <si>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</si>
  <si>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</si>
  <si>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</si>
  <si>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</si>
  <si>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</si>
  <si>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</si>
  <si>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</si>
  <si>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</si>
  <si>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</si>
  <si>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</si>
  <si>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</si>
  <si>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</si>
  <si>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</si>
  <si>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</si>
  <si>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</si>
  <si>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</si>
  <si>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</si>
  <si>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</si>
  <si>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</si>
  <si>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</si>
  <si>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</si>
  <si>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</si>
  <si>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</si>
  <si>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</si>
  <si>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</si>
  <si>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</si>
  <si>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</si>
  <si>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</si>
  <si>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</si>
  <si>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</si>
  <si>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</si>
  <si>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</si>
  <si>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</si>
  <si>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</si>
  <si>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</si>
  <si>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</si>
  <si>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</si>
  <si>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</si>
  <si>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</si>
  <si>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</si>
  <si>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</si>
  <si>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</si>
  <si>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</si>
  <si>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</si>
  <si>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</si>
  <si>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</si>
  <si>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</si>
  <si>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</si>
  <si>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</si>
  <si>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</si>
  <si>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</si>
  <si>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</si>
  <si>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</si>
  <si>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</si>
  <si>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</si>
  <si>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</si>
  <si>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</si>
  <si>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</si>
  <si>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</si>
  <si>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</si>
  <si>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</si>
  <si>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</si>
  <si>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</si>
  <si>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</si>
  <si>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</si>
  <si>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</si>
  <si>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</si>
  <si>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</si>
  <si>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</si>
  <si>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</si>
  <si>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</si>
  <si>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</si>
  <si>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</si>
  <si>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</si>
  <si>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</si>
  <si>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</si>
  <si>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</si>
  <si>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</si>
  <si>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</si>
  <si>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</si>
  <si>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</si>
  <si>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</si>
  <si>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</si>
  <si>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</si>
  <si>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</si>
  <si>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</si>
  <si>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</si>
  <si>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</si>
  <si>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</si>
  <si>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</si>
  <si>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</si>
  <si>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</si>
  <si>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</si>
  <si>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</si>
  <si>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</si>
  <si>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</si>
  <si>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</si>
  <si>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</si>
  <si>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</si>
  <si>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</si>
  <si>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</si>
  <si>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</si>
  <si>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</si>
  <si>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</si>
  <si>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</si>
  <si>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</si>
  <si>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</si>
  <si>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</si>
  <si>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</si>
  <si>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</si>
  <si>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</si>
  <si>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</si>
  <si>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</si>
  <si>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</si>
  <si>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</si>
  <si>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</si>
  <si>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</si>
  <si>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</si>
  <si>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</si>
  <si>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</si>
  <si>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</si>
  <si>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</si>
  <si>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</si>
  <si>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</si>
  <si>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</si>
  <si>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</si>
  <si>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</si>
  <si>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</si>
  <si>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</si>
  <si>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</si>
  <si>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</si>
  <si>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</si>
  <si>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</si>
  <si>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</si>
  <si>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</si>
  <si>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</si>
  <si>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</si>
  <si>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</si>
  <si>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</si>
  <si>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</si>
  <si>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</si>
  <si>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</si>
  <si>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</si>
  <si>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</si>
  <si>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</si>
  <si>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</si>
  <si>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</si>
  <si>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</si>
  <si>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</si>
  <si>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</si>
  <si>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</si>
  <si>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</si>
  <si>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</si>
  <si>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</si>
  <si>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</si>
  <si>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</si>
  <si>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</si>
  <si>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</si>
  <si>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</si>
  <si>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</si>
  <si>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</si>
  <si>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</si>
  <si>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</si>
  <si>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</si>
  <si>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</si>
  <si>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</si>
  <si>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</si>
  <si>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</si>
  <si>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</si>
  <si>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</si>
  <si>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</si>
  <si>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</si>
  <si>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</si>
  <si>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</si>
  <si>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</si>
  <si>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</si>
  <si>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</si>
  <si>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</si>
  <si>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</si>
  <si>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</si>
  <si>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</si>
  <si>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</si>
  <si>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</si>
  <si>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</si>
  <si>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</si>
  <si>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</si>
  <si>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</si>
  <si>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</si>
  <si>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</si>
  <si>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</si>
  <si>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</si>
  <si>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</si>
  <si>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</si>
  <si>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</si>
  <si>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</si>
  <si>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</si>
  <si>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</si>
  <si>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</si>
  <si>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</si>
  <si>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</si>
  <si>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</si>
  <si>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</si>
  <si>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</si>
  <si>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</si>
  <si>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</si>
  <si>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</si>
  <si>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</si>
  <si>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</si>
  <si>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</si>
  <si>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</si>
  <si>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</si>
  <si>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</si>
  <si>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</si>
  <si>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</si>
  <si>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</si>
  <si>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</si>
  <si>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</si>
  <si>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</si>
  <si>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</si>
  <si>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</si>
  <si>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</si>
  <si>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</si>
  <si>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</si>
  <si>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</si>
  <si>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</si>
  <si>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</si>
  <si>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</si>
  <si>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</si>
  <si>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</si>
  <si>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</si>
  <si>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</si>
  <si>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</si>
  <si>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</si>
  <si>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</si>
  <si>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</si>
  <si>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</si>
  <si>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</si>
  <si>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</si>
  <si>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</si>
  <si>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</si>
  <si>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</si>
  <si>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</si>
  <si>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</si>
  <si>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</si>
  <si>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</si>
  <si>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</si>
  <si>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</si>
  <si>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</si>
  <si>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</si>
  <si>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</si>
  <si>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</si>
  <si>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</si>
  <si>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</si>
  <si>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</si>
  <si>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</si>
  <si>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</si>
  <si>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</si>
  <si>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</si>
  <si>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</si>
  <si>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</si>
  <si>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</si>
  <si>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</si>
  <si>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</si>
  <si>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</si>
  <si>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</si>
  <si>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</si>
  <si>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</si>
  <si>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</si>
  <si>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</si>
  <si>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</si>
  <si>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</si>
  <si>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</si>
  <si>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</si>
  <si>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</si>
  <si>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</si>
  <si>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</si>
  <si>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</si>
  <si>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</si>
  <si>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</si>
  <si>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</si>
  <si>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</si>
  <si>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</si>
  <si>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</si>
  <si>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</si>
  <si>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</si>
  <si>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</si>
  <si>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</si>
  <si>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</si>
  <si>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</si>
  <si>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</si>
  <si>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</si>
  <si>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</si>
  <si>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</si>
  <si>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</si>
  <si>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</si>
  <si>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</si>
  <si>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</si>
  <si>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</si>
  <si>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</si>
  <si>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</si>
  <si>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</si>
  <si>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</si>
  <si>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</si>
  <si>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</si>
  <si>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</si>
  <si>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</si>
  <si>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</si>
  <si>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</si>
  <si>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</si>
  <si>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</si>
  <si>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</si>
  <si>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</si>
  <si>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</si>
  <si>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</si>
  <si>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</si>
  <si>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</si>
  <si>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</si>
  <si>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</si>
  <si>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</si>
  <si>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</si>
  <si>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</si>
  <si>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</si>
  <si>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</si>
  <si>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</si>
  <si>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</si>
  <si>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</si>
  <si>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</si>
  <si>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</si>
  <si>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</si>
  <si>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</si>
  <si>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</si>
  <si>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</si>
  <si>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</si>
  <si>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</si>
  <si>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</si>
  <si>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</si>
  <si>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</si>
  <si>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</si>
  <si>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</si>
  <si>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</si>
  <si>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</si>
  <si>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</si>
  <si>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</si>
  <si>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</si>
  <si>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</si>
  <si>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</si>
  <si>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</si>
  <si>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</si>
  <si>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</si>
  <si>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</si>
  <si>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</si>
  <si>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</si>
  <si>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</si>
  <si>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</si>
  <si>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</si>
  <si>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</si>
  <si>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</si>
  <si>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</si>
  <si>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</si>
  <si>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</si>
  <si>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</si>
  <si>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</si>
  <si>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</si>
  <si>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</si>
  <si>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</si>
  <si>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</si>
  <si>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</si>
  <si>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</si>
  <si>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</si>
  <si>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</si>
  <si>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</si>
  <si>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</si>
  <si>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</si>
  <si>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</si>
  <si>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</si>
  <si>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</si>
  <si>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</si>
  <si>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</si>
  <si>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</si>
  <si>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</si>
  <si>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</si>
  <si>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</si>
  <si>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</si>
  <si>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</si>
  <si>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</si>
  <si>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</si>
  <si>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</si>
  <si>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</si>
  <si>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</si>
  <si>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</si>
  <si>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</si>
  <si>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</si>
  <si>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</si>
  <si>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</si>
  <si>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</si>
  <si>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</si>
  <si>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</si>
  <si>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</si>
  <si>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</si>
  <si>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</si>
  <si>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</si>
  <si>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</si>
  <si>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</si>
  <si>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</si>
  <si>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</si>
  <si>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</si>
  <si>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</si>
  <si>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</si>
  <si>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</si>
  <si>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</si>
  <si>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</si>
  <si>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</si>
  <si>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</si>
  <si>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</si>
  <si>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</si>
  <si>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</si>
  <si>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</si>
  <si>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</si>
  <si>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</si>
  <si>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</si>
  <si>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</si>
  <si>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</si>
  <si>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</si>
  <si>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</si>
  <si>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</si>
  <si>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</si>
  <si>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</si>
  <si>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</si>
  <si>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</si>
  <si>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</si>
  <si>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</si>
  <si>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</si>
  <si>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</si>
  <si>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</si>
  <si>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</si>
  <si>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</si>
  <si>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</si>
  <si>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</si>
  <si>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</si>
  <si>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</si>
  <si>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</si>
  <si>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</si>
  <si>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</si>
  <si>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</si>
  <si>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</si>
  <si>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</si>
  <si>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</si>
  <si>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</si>
  <si>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</si>
  <si>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</si>
  <si>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</si>
  <si>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</si>
  <si>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</si>
  <si>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</si>
  <si>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</si>
  <si>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</si>
  <si>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</si>
  <si>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</si>
  <si>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</si>
  <si>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</si>
  <si>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</si>
  <si>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</si>
  <si>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</si>
  <si>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</si>
  <si>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</si>
  <si>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</si>
  <si>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</si>
  <si>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</si>
  <si>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</si>
  <si>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</si>
  <si>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</si>
  <si>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</si>
  <si>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</si>
  <si>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</si>
  <si>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</si>
  <si>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</si>
  <si>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</si>
  <si>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</si>
  <si>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</si>
  <si>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</si>
  <si>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</si>
  <si>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</si>
  <si>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</si>
  <si>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</si>
  <si>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</si>
  <si>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</si>
  <si>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</si>
  <si>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</si>
  <si>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</si>
  <si>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</si>
  <si>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</si>
  <si>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</si>
  <si>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</si>
  <si>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</si>
  <si>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</si>
  <si>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</si>
  <si>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</si>
  <si>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</si>
  <si>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</si>
  <si>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</si>
  <si>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</si>
  <si>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</si>
  <si>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</si>
  <si>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</si>
  <si>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</si>
  <si>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</si>
  <si>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</si>
  <si>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</si>
  <si>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</si>
  <si>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</si>
  <si>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</si>
  <si>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</si>
  <si>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</si>
  <si>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</si>
  <si>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</si>
  <si>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</si>
  <si>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</si>
  <si>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</si>
  <si>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</si>
  <si>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</si>
  <si>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</si>
  <si>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</si>
  <si>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</si>
  <si>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</si>
  <si>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</si>
  <si>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</si>
  <si>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</si>
  <si>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</si>
  <si>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</si>
  <si>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</si>
  <si>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</si>
  <si>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</si>
  <si>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</si>
  <si>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</si>
  <si>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</si>
  <si>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</si>
  <si>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</si>
  <si>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</si>
  <si>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</si>
  <si>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</si>
  <si>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</si>
  <si>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</si>
  <si>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</si>
  <si>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</si>
  <si>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</si>
  <si>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</si>
  <si>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</si>
  <si>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</si>
  <si>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</si>
  <si>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</si>
  <si>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</si>
  <si>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</si>
  <si>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</si>
  <si>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</si>
  <si>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</si>
  <si>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</si>
  <si>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</si>
  <si>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</si>
  <si>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</si>
  <si>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</si>
  <si>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</si>
  <si>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</si>
  <si>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</si>
  <si>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</si>
  <si>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</si>
  <si>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</si>
  <si>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</si>
  <si>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</si>
  <si>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</si>
  <si>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</si>
  <si>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</si>
  <si>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</si>
  <si>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</si>
  <si>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</si>
  <si>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</si>
  <si>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</si>
  <si>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</si>
  <si>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</si>
  <si>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</si>
  <si>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</si>
  <si>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</si>
  <si>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</si>
  <si>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</si>
  <si>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</si>
  <si>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</si>
  <si>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</si>
  <si>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</si>
  <si>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</si>
  <si>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</si>
  <si>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</si>
  <si>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</si>
  <si>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</si>
  <si>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</si>
  <si>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</si>
  <si>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</si>
  <si>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</si>
  <si>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</si>
  <si>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</si>
  <si>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</si>
  <si>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</si>
  <si>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</si>
  <si>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</si>
  <si>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</si>
  <si>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</si>
  <si>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</si>
  <si>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</si>
  <si>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</si>
  <si>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</si>
  <si>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</si>
  <si>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</si>
  <si>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</si>
  <si>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</si>
  <si>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</si>
  <si>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</si>
  <si>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</si>
  <si>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</si>
  <si>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</si>
  <si>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</si>
  <si>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</si>
  <si>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</si>
  <si>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</si>
  <si>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</si>
  <si>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</si>
  <si>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</si>
  <si>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</si>
  <si>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</si>
  <si>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</si>
  <si>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</si>
  <si>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</si>
  <si>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</si>
  <si>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</si>
  <si>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</si>
  <si>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</si>
  <si>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</si>
  <si>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</si>
  <si>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</si>
  <si>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</si>
  <si>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</si>
  <si>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</si>
  <si>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</si>
  <si>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</si>
  <si>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</si>
  <si>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</si>
  <si>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</si>
  <si>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</si>
  <si>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</si>
  <si>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</si>
  <si>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</si>
  <si>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</si>
  <si>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</si>
  <si>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</si>
  <si>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</si>
  <si>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</si>
  <si>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</si>
  <si>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</si>
  <si>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</si>
  <si>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</si>
  <si>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</si>
  <si>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</si>
  <si>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</si>
  <si>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</si>
  <si>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</si>
  <si>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</si>
  <si>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</si>
  <si>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</si>
  <si>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</si>
  <si>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</si>
  <si>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</si>
  <si>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</si>
  <si>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</si>
  <si>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</si>
  <si>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</si>
  <si>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</si>
  <si>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</si>
  <si>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</si>
  <si>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</si>
  <si>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</si>
  <si>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</si>
  <si>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</si>
  <si>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</si>
  <si>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</si>
  <si>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</si>
  <si>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</si>
  <si>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</si>
  <si>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</si>
  <si>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</si>
  <si>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</si>
  <si>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</si>
  <si>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</si>
  <si>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</si>
  <si>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</si>
  <si>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</si>
  <si>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</si>
  <si>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</si>
  <si>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</si>
  <si>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</si>
  <si>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</si>
  <si>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</si>
  <si>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</si>
  <si>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</si>
  <si>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</si>
  <si>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</si>
  <si>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</si>
  <si>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</si>
  <si>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</si>
  <si>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</si>
  <si>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</si>
  <si>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</si>
  <si>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</si>
  <si>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</si>
  <si>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</si>
  <si>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</si>
  <si>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</si>
  <si>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</si>
  <si>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</si>
  <si>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</si>
  <si>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</si>
  <si>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</si>
  <si>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</si>
  <si>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</si>
  <si>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</si>
  <si>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</si>
  <si>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</si>
  <si>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</si>
  <si>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</si>
  <si>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</si>
  <si>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</si>
  <si>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</si>
  <si>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</si>
  <si>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</si>
  <si>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</si>
  <si>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</si>
  <si>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</si>
  <si>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</si>
  <si>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</si>
  <si>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</si>
  <si>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</si>
  <si>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</si>
  <si>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</si>
  <si>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</si>
  <si>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</si>
  <si>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</si>
  <si>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</si>
  <si>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</si>
  <si>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</si>
  <si>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</si>
  <si>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</si>
  <si>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</si>
  <si>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</si>
  <si>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</si>
  <si>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</si>
  <si>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</si>
  <si>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</si>
  <si>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</si>
  <si>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</si>
  <si>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</si>
  <si>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</si>
  <si>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</si>
  <si>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</si>
  <si>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</si>
  <si>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</si>
  <si>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</si>
  <si>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</si>
  <si>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</si>
  <si>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</si>
  <si>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</si>
  <si>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</si>
  <si>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</si>
  <si>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</si>
  <si>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</si>
  <si>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</si>
  <si>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</si>
  <si>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</si>
  <si>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</si>
  <si>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</si>
  <si>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</si>
  <si>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</si>
  <si>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</si>
  <si>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</si>
  <si>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</si>
  <si>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ＭＳ Ｐゴシック"/>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</si>
  <si>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</si>
  <si>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</si>
  <si>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</si>
  <si>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</si>
  <si>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</si>
  <si>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</si>
  <si>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</si>
  <si>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</si>
  <si>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</si>
  <si>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</si>
  <si>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</si>
  <si>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</si>
  <si>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</si>
  <si>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</si>
  <si>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</si>
  <si>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</si>
  <si>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</si>
  <si>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</si>
  <si>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</si>
  <si>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</si>
  <si>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</si>
  <si>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</si>
  <si>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</si>
  <si>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</si>
  <si>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</si>
  <si>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</si>
  <si>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</si>
  <si>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</si>
  <si>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</si>
  <si>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</si>
  <si>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</si>
  <si>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</si>
  <si>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</si>
  <si>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</si>
  <si>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</si>
  <si>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</si>
  <si>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</si>
  <si>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</si>
  <si>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</si>
  <si>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</si>
  <si>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</si>
  <si>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</si>
  <si>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</si>
  <si>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</si>
  <si>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</si>
  <si>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</si>
  <si>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</si>
  <si>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</si>
  <si>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</si>
  <si>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</si>
  <si>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</si>
  <si>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</si>
  <si>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</si>
  <si>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</si>
  <si>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</si>
  <si>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</si>
  <si>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</si>
  <si>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</si>
  <si>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</si>
  <si>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</si>
  <si>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</si>
  <si>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</si>
  <si>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</si>
  <si>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</si>
  <si>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</si>
  <si>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</si>
  <si>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</si>
  <si>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</si>
  <si>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</si>
  <si>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</si>
  <si>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</si>
  <si>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</si>
  <si>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</si>
  <si>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</si>
  <si>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</si>
  <si>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</si>
  <si>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</si>
  <si>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</si>
  <si>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</si>
  <si>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</si>
  <si>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</si>
  <si>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</si>
  <si>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</si>
  <si>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</si>
  <si>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</si>
  <si>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</si>
  <si>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</si>
  <si>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</si>
  <si>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</si>
  <si>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</si>
  <si>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</si>
  <si>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</si>
  <si>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</si>
  <si>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</si>
  <si>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</si>
  <si>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</si>
  <si>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</si>
  <si>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</si>
  <si>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</si>
  <si>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</si>
  <si>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</si>
  <si>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</si>
  <si>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</si>
  <si>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</si>
  <si>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</si>
  <si>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</si>
  <si>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</si>
  <si>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</si>
  <si>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</si>
  <si>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</si>
  <si>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</si>
  <si>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</si>
  <si>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</si>
  <si>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</si>
  <si>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</si>
  <si>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</si>
  <si>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</si>
  <si>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</si>
  <si>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</si>
  <si>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</si>
  <si>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</si>
  <si>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</si>
  <si>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</si>
  <si>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</si>
  <si>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</si>
  <si>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</si>
  <si>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</si>
  <si>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</si>
  <si>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</si>
  <si>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</si>
  <si>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</si>
  <si>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</si>
  <si>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</si>
  <si>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</si>
  <si>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</si>
  <si>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</si>
  <si>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</si>
  <si>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</si>
  <si>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</si>
  <si>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</si>
  <si>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</si>
  <si>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</si>
  <si>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</si>
  <si>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</si>
  <si>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</si>
  <si>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</si>
  <si>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</si>
  <si>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</si>
  <si>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</si>
  <si>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</si>
  <si>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</si>
  <si>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</si>
  <si>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</si>
  <si>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</si>
  <si>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</si>
  <si>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</si>
  <si>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</si>
  <si>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</si>
  <si>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</si>
  <si>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</si>
  <si>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</si>
  <si>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</si>
  <si>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</si>
  <si>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</si>
  <si>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</si>
  <si>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</si>
  <si>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</si>
  <si>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</si>
  <si>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</si>
  <si>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</si>
  <si>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</si>
  <si>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</si>
  <si>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</si>
  <si>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</si>
  <si>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</si>
  <si>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</si>
  <si>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</si>
  <si>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</si>
  <si>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</si>
  <si>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</si>
  <si>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</si>
  <si>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</si>
  <si>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</si>
  <si>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</si>
  <si>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</si>
  <si>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</si>
  <si>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</si>
  <si>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</si>
  <si>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</si>
  <si>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</si>
  <si>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</si>
  <si>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</si>
  <si>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</si>
  <si>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</si>
  <si>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</si>
  <si>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</si>
  <si>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</si>
  <si>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</si>
  <si>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</si>
  <si>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</si>
  <si>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</si>
  <si>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</si>
  <si>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</si>
  <si>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</si>
  <si>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</si>
  <si>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</si>
  <si>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</si>
  <si>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</si>
  <si>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</si>
  <si>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</si>
  <si>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</si>
  <si>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</si>
  <si>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</si>
  <si>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</si>
  <si>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</si>
  <si>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</si>
  <si>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</si>
  <si>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</si>
  <si>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</si>
  <si>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</si>
  <si>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</si>
  <si>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</si>
  <si>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</si>
  <si>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</si>
  <si>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</si>
  <si>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</si>
  <si>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</si>
  <si>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</si>
  <si>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</si>
  <si>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</si>
  <si>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</si>
  <si>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</si>
  <si>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</si>
  <si>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</si>
  <si>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</si>
  <si>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</si>
  <si>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</si>
  <si>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</si>
  <si>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</si>
  <si>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</si>
  <si>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</si>
  <si>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</si>
  <si>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</si>
  <si>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</si>
  <si>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</si>
  <si>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</si>
  <si>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</si>
  <si>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</si>
  <si>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</si>
  <si>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</si>
  <si>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</si>
  <si>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</si>
  <si>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</si>
  <si>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</si>
  <si>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</si>
  <si>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</si>
  <si>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</si>
  <si>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</si>
  <si>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</si>
  <si>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</si>
  <si>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</si>
  <si>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</si>
  <si>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</si>
  <si>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</si>
  <si>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</si>
  <si>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</si>
  <si>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</si>
  <si>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</si>
  <si>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</si>
  <si>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</si>
  <si>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</si>
  <si>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</si>
  <si>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</si>
  <si>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</si>
  <si>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</si>
  <si>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</si>
  <si>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</si>
  <si>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</si>
  <si>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</si>
  <si>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</si>
  <si>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</si>
  <si>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</si>
  <si>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</si>
  <si>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</si>
  <si>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</si>
  <si>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</si>
  <si>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</si>
  <si>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</si>
  <si>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</si>
  <si>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</si>
  <si>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</si>
  <si>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</si>
  <si>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</si>
  <si>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</si>
  <si>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</si>
  <si>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</si>
  <si>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</si>
  <si>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</si>
  <si>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</si>
  <si>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</si>
  <si>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</si>
  <si>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</si>
  <si>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</si>
  <si>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</si>
  <si>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</si>
  <si>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</si>
  <si>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</si>
  <si>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</si>
  <si>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</si>
  <si>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</si>
  <si>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</si>
  <si>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</si>
  <si>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</si>
  <si>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</si>
  <si>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</si>
  <si>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</si>
  <si>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</si>
  <si>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</si>
  <si>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</si>
  <si>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</si>
  <si>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</si>
  <si>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</si>
  <si>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</si>
  <si>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</si>
  <si>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</si>
  <si>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</si>
  <si>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</si>
  <si>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</si>
  <si>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</si>
  <si>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</si>
  <si>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</si>
  <si>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</si>
  <si>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</si>
  <si>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</si>
  <si>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</si>
  <si>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</si>
  <si>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</si>
  <si>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</si>
  <si>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</si>
  <si>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</si>
  <si>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</si>
  <si>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</si>
  <si>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</si>
  <si>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</si>
  <si>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</si>
  <si>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</si>
  <si>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</si>
  <si>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</si>
  <si>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</si>
  <si>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</si>
  <si>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</si>
  <si>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</si>
  <si>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</si>
  <si>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</si>
  <si>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</si>
  <si>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</si>
  <si>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</si>
  <si>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</si>
  <si>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</si>
  <si>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</si>
  <si>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</si>
  <si>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</si>
  <si>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</si>
  <si>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</si>
  <si>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</si>
  <si>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</si>
  <si>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</si>
  <si>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</si>
  <si>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</si>
  <si>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</si>
  <si>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</si>
  <si>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</si>
  <si>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</si>
  <si>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</si>
  <si>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</si>
  <si>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</si>
  <si>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</si>
  <si>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</si>
  <si>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</si>
  <si>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</si>
  <si>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</si>
  <si>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</si>
  <si>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</si>
  <si>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</si>
  <si>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</si>
  <si>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</si>
  <si>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</si>
  <si>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</si>
  <si>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</si>
  <si>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</si>
  <si>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</si>
  <si>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</si>
  <si>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</si>
  <si>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</si>
  <si>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</si>
  <si>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</si>
  <si>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</si>
  <si>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</si>
  <si>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</si>
  <si>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</si>
  <si>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</si>
  <si>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</si>
  <si>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</si>
  <si>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</si>
  <si>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</si>
  <si>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</si>
  <si>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</si>
  <si>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</si>
  <si>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</si>
  <si>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</si>
  <si>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</si>
  <si>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</si>
  <si>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</si>
  <si>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</si>
  <si>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</si>
  <si>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</si>
  <si>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</si>
  <si>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</si>
  <si>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</si>
  <si>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</si>
  <si>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</si>
  <si>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</si>
  <si>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</si>
  <si>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</si>
  <si>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</si>
  <si>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</si>
  <si>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</si>
  <si>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</si>
  <si>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</si>
  <si>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</si>
  <si>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</si>
  <si>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</si>
  <si>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</si>
  <si>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</si>
  <si>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</si>
  <si>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</si>
  <si>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</si>
  <si>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</si>
  <si>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</si>
  <si>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</si>
  <si>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</si>
  <si>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</si>
  <si>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</si>
  <si>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</si>
  <si>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</si>
  <si>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</si>
  <si>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</si>
  <si>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</si>
  <si>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</si>
  <si>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</si>
  <si>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</si>
  <si>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</si>
  <si>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</si>
  <si>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</si>
  <si>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</si>
  <si>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</si>
  <si>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</si>
  <si>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</si>
  <si>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</si>
  <si>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</si>
  <si>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</si>
  <si>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</si>
  <si>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</si>
  <si>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</si>
  <si>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</si>
  <si>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</si>
  <si>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</si>
  <si>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</si>
  <si>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</si>
  <si>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</si>
  <si>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</si>
  <si>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</si>
  <si>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</si>
  <si>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</si>
  <si>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</si>
  <si>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</si>
  <si>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</si>
  <si>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</si>
  <si>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</si>
  <si>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</si>
  <si>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</si>
  <si>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</si>
  <si>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</si>
  <si>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</si>
  <si>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</si>
  <si>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</si>
  <si>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</si>
  <si>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</si>
  <si>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</si>
  <si>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</si>
  <si>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</si>
  <si>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</si>
  <si>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</si>
  <si>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</si>
  <si>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</si>
  <si>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</si>
  <si>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</si>
  <si>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</si>
  <si>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</si>
  <si>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</si>
  <si>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</si>
  <si>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</si>
  <si>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</si>
  <si>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</si>
  <si>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</si>
  <si>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</si>
  <si>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</si>
  <si>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</si>
  <si>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</si>
  <si>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</si>
  <si>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</si>
  <si>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</si>
  <si>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</si>
  <si>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</si>
  <si>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</si>
  <si>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</si>
  <si>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</si>
  <si>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</si>
  <si>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</si>
  <si>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</si>
  <si>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</si>
  <si>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</si>
  <si>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</si>
  <si>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</si>
  <si>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</si>
  <si>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</si>
  <si>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</si>
  <si>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</si>
  <si>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</si>
  <si>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</si>
  <si>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</si>
  <si>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</si>
  <si>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</si>
  <si>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</si>
  <si>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</si>
  <si>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</si>
  <si>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</si>
  <si>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</si>
  <si>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</si>
  <si>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</si>
  <si>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</si>
  <si>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</si>
  <si>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</si>
  <si>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</si>
  <si>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</si>
  <si>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</si>
  <si>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</si>
  <si>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</si>
  <si>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</si>
  <si>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</si>
  <si>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</si>
  <si>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</si>
  <si>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</si>
  <si>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</si>
  <si>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</si>
  <si>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</si>
  <si>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</si>
  <si>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</si>
  <si>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</si>
  <si>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</si>
  <si>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</si>
  <si>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</si>
  <si>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</si>
  <si>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</si>
  <si>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</si>
  <si>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</si>
  <si>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</si>
  <si>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</si>
  <si>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</si>
  <si>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</si>
  <si>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</si>
  <si>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</si>
  <si>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</si>
  <si>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</si>
  <si>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</si>
  <si>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</si>
  <si>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</si>
  <si>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</si>
  <si>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</si>
  <si>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</si>
  <si>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</si>
  <si>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</si>
  <si>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</si>
  <si>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</si>
  <si>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</si>
  <si>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</si>
  <si>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</si>
  <si>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</si>
  <si>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</si>
  <si>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</si>
  <si>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</si>
  <si>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</si>
  <si>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</si>
  <si>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</si>
  <si>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</si>
  <si>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</si>
  <si>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</si>
  <si>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</si>
  <si>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</si>
  <si>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</si>
  <si>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</si>
  <si>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</si>
  <si>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</si>
  <si>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</si>
  <si>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</si>
  <si>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</si>
  <si>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</si>
  <si>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</si>
  <si>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</si>
  <si>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</si>
  <si>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</si>
  <si>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</si>
  <si>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</si>
  <si>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</si>
  <si>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</si>
  <si>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</si>
  <si>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</si>
  <si>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</si>
  <si>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</si>
  <si>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</si>
  <si>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</si>
  <si>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</si>
  <si>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</si>
  <si>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</si>
  <si>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</si>
  <si>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</si>
  <si>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</si>
  <si>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</si>
  <si>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</si>
  <si>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</si>
  <si>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</si>
  <si>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</si>
  <si>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</si>
  <si>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</si>
  <si>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</si>
  <si>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</si>
  <si>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</si>
  <si>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</si>
  <si>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</si>
  <si>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</si>
  <si>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</si>
  <si>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</si>
  <si>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</si>
  <si>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</si>
  <si>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</si>
  <si>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</si>
  <si>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</si>
  <si>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</si>
  <si>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</si>
  <si>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</si>
  <si>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</si>
  <si>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</si>
  <si>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</si>
  <si>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</si>
  <si>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</si>
  <si>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</si>
  <si>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</si>
  <si>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</si>
  <si>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</si>
  <si>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</si>
  <si>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</si>
  <si>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</si>
  <si>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</si>
  <si>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</si>
  <si>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</si>
  <si>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</si>
  <si>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</si>
  <si>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</si>
  <si>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</si>
  <si>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</si>
  <si>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</si>
  <si>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</si>
  <si>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</si>
  <si>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</si>
  <si>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</si>
  <si>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</si>
  <si>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</si>
  <si>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</si>
  <si>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</si>
  <si>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</si>
  <si>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</si>
  <si>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</si>
  <si>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</si>
  <si>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</si>
  <si>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</si>
  <si>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</si>
  <si>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</si>
  <si>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</si>
  <si>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</si>
  <si>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</si>
  <si>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</si>
  <si>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</si>
  <si>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</si>
  <si>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</si>
  <si>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</si>
  <si>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</si>
  <si>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</si>
  <si>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</si>
  <si>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</si>
  <si>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</si>
  <si>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</si>
  <si>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</si>
  <si>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</si>
  <si>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</si>
  <si>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</si>
  <si>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</si>
  <si>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</si>
  <si>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</si>
  <si>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</si>
  <si>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</si>
  <si>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</si>
  <si>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</si>
  <si>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</si>
  <si>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</si>
  <si>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</si>
  <si>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</si>
  <si>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</si>
  <si>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</si>
  <si>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</si>
  <si>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</si>
  <si>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</si>
  <si>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</si>
  <si>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</si>
  <si>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</si>
  <si>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</si>
  <si>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</si>
  <si>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</si>
  <si>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</si>
  <si>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</si>
  <si>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ポリプラ・エボニック株式会社</t>
    <phoneticPr fontId="103"/>
  </si>
  <si>
    <t>兵庫県姫路市網干区新在家１２３９</t>
    <phoneticPr fontId="6" type="noConversion"/>
  </si>
  <si>
    <r>
      <rPr>
        <sz val="12"/>
        <rFont val="ＭＳ 明朝"/>
        <family val="1"/>
        <charset val="128"/>
      </rPr>
      <t>西</t>
    </r>
    <r>
      <rPr>
        <sz val="12"/>
        <rFont val="Cambria"/>
        <family val="1"/>
      </rPr>
      <t xml:space="preserve"> </t>
    </r>
    <r>
      <rPr>
        <sz val="12"/>
        <rFont val="ＭＳ Ｐゴシック"/>
        <family val="1"/>
        <charset val="128"/>
      </rPr>
      <t>芳夫</t>
    </r>
    <phoneticPr fontId="6" type="noConversion"/>
  </si>
  <si>
    <t>yo.nishi@pp-evonik.com</t>
    <phoneticPr fontId="6" type="noConversion"/>
  </si>
  <si>
    <t>079-273-4965</t>
    <phoneticPr fontId="6" type="noConversion"/>
  </si>
  <si>
    <t>部長</t>
    <rPh sb="0" eb="2">
      <t>ﾌﾞﾁｮｳ</t>
    </rPh>
    <phoneticPr fontId="10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</si>
</sst>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 #,##0_-;\-* #,##0_-;_-* &quot;-&quot;_-;_-@_-"/>
    <numFmt numFmtId="185" formatCode="_-&quot;$&quot;* #,##0.00_-;\-&quot;$&quot;* #,##0.00_-;_-&quot;$&quot;* &quot;-&quot;??_-;_-@_-"/>
    <numFmt numFmtId="186" formatCode="_-* #,##0.00_-;\-* #,##0.00_-;_-* &quot;-&quot;??_-;_-@_-"/>
    <numFmt numFmtId="187" formatCode="_-* #,##0\ &quot;€&quot;_-;\-* #,##0\ &quot;€&quot;_-;_-* &quot;-&quot;\ &quot;€&quot;_-;_-@_-"/>
    <numFmt numFmtId="188" formatCode="_-* #,##0\ _€_-;\-* #,##0\ _€_-;_-* &quot;-&quot;\ _€_-;_-@_-"/>
    <numFmt numFmtId="189" formatCode="_-* #,##0.00\ &quot;€&quot;_-;\-* #,##0.00\ &quot;€&quot;_-;_-* &quot;-&quot;??\ &quot;€&quot;_-;_-@_-"/>
    <numFmt numFmtId="190" formatCode="_-* #,##0.00\ _€_-;\-* #,##0.00\ _€_-;_-* &quot;-&quot;??\ _€_-;_-@_-"/>
    <numFmt numFmtId="191" formatCode="_-&quot;€&quot;\ * #,##0_-;\-&quot;€&quot;\ * #,##0_-;_-&quot;€&quot;\ * &quot;-&quot;_-;_-@_-"/>
    <numFmt numFmtId="192" formatCode="_-&quot;€&quot;\ * #,##0.00_-;\-&quot;€&quot;\ * #,##0.00_-;_-&quot;€&quot;\ * &quot;-&quot;??_-;_-@_-"/>
  </numFmts>
  <fonts count="107">
    <font>
      <sz val="10"/>
      <name val="Verdana"/>
      <family val="2"/>
    </font>
    <font>
      <sz val="11"/>
      <color theme="1"/>
      <name val="ＭＳ Ｐゴシック"/>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ＭＳ Ｐゴシック"/>
      <family val="3"/>
      <charset val="128"/>
      <scheme val="minor"/>
    </font>
    <font>
      <sz val="11"/>
      <color theme="0"/>
      <name val="ＭＳ Ｐゴシック"/>
      <family val="3"/>
      <charset val="128"/>
      <scheme val="minor"/>
    </font>
    <font>
      <sz val="11"/>
      <color rgb="FF9C0006"/>
      <name val="ＭＳ Ｐゴシック"/>
      <family val="3"/>
      <charset val="128"/>
    </font>
    <font>
      <sz val="11"/>
      <color rgb="FF9C0006"/>
      <name val="ＭＳ Ｐゴシック"/>
      <family val="3"/>
      <charset val="128"/>
      <scheme val="minor"/>
    </font>
    <font>
      <b/>
      <sz val="11"/>
      <color rgb="FFFA7D00"/>
      <name val="ＭＳ Ｐゴシック"/>
      <family val="3"/>
      <charset val="128"/>
      <scheme val="minor"/>
    </font>
    <font>
      <b/>
      <sz val="11"/>
      <color theme="0"/>
      <name val="ＭＳ Ｐゴシック"/>
      <family val="3"/>
      <charset val="128"/>
      <scheme val="minor"/>
    </font>
    <font>
      <i/>
      <sz val="11"/>
      <color rgb="FF7F7F7F"/>
      <name val="ＭＳ Ｐゴシック"/>
      <family val="3"/>
      <charset val="128"/>
      <scheme val="minor"/>
    </font>
    <font>
      <sz val="11"/>
      <color rgb="FF0061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u/>
      <sz val="10"/>
      <color theme="10"/>
      <name val="Arial"/>
      <family val="2"/>
    </font>
    <font>
      <u/>
      <sz val="11"/>
      <color theme="10"/>
      <name val="ＭＳ Ｐゴシック"/>
      <family val="3"/>
      <charset val="128"/>
      <scheme val="minor"/>
    </font>
    <font>
      <u/>
      <sz val="12"/>
      <color theme="10"/>
      <name val="ＭＳ Ｐゴシック"/>
      <family val="3"/>
      <charset val="128"/>
      <scheme val="minor"/>
    </font>
    <font>
      <sz val="11"/>
      <color rgb="FF3F3F76"/>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scheme val="minor"/>
    </font>
    <font>
      <b/>
      <sz val="11"/>
      <color rgb="FF3F3F3F"/>
      <name val="ＭＳ Ｐゴシック"/>
      <family val="3"/>
      <charset val="128"/>
      <scheme val="minor"/>
    </font>
    <font>
      <sz val="18"/>
      <color theme="3"/>
      <name val="ＭＳ Ｐゴシック"/>
      <family val="3"/>
      <charset val="128"/>
      <scheme val="major"/>
    </font>
    <font>
      <b/>
      <sz val="11"/>
      <color theme="1"/>
      <name val="ＭＳ Ｐゴシック"/>
      <family val="3"/>
      <charset val="128"/>
      <scheme val="minor"/>
    </font>
    <font>
      <sz val="11"/>
      <color rgb="FFFF0000"/>
      <name val="ＭＳ Ｐゴシック"/>
      <family val="3"/>
      <charset val="128"/>
      <scheme val="minor"/>
    </font>
    <font>
      <sz val="10"/>
      <color theme="1"/>
      <name val="Verdana"/>
      <family val="2"/>
    </font>
    <font>
      <sz val="10"/>
      <color theme="0" tint="-0.34995574816125979"/>
      <name val="Verdana"/>
      <family val="2"/>
    </font>
    <font>
      <sz val="11"/>
      <name val="ＭＳ Ｐゴシック"/>
      <family val="3"/>
      <charset val="128"/>
      <scheme val="minor"/>
    </font>
    <font>
      <sz val="10"/>
      <color rgb="FFFF0000"/>
      <name val="Verdana"/>
      <family val="2"/>
    </font>
    <font>
      <u/>
      <sz val="10"/>
      <color indexed="12"/>
      <name val="ＭＳ Ｐゴシック"/>
      <family val="3"/>
      <charset val="128"/>
      <scheme val="major"/>
    </font>
    <font>
      <sz val="10"/>
      <name val="ＭＳ Ｐゴシック"/>
      <family val="3"/>
      <charset val="128"/>
      <scheme val="major"/>
    </font>
    <font>
      <u/>
      <sz val="12"/>
      <color indexed="12"/>
      <name val="ＭＳ Ｐゴシック"/>
      <family val="3"/>
      <charset val="128"/>
      <scheme val="major"/>
    </font>
    <font>
      <sz val="12"/>
      <name val="ＭＳ Ｐゴシック"/>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ＭＳ Ｐゴシック"/>
      <family val="3"/>
      <charset val="128"/>
      <scheme val="minor"/>
    </font>
    <font>
      <sz val="12"/>
      <name val="Arial"/>
      <family val="2"/>
    </font>
    <font>
      <sz val="11"/>
      <name val="ＭＳ Ｐゴシック"/>
      <family val="2"/>
    </font>
    <font>
      <sz val="11"/>
      <color rgb="FF000000"/>
      <name val="Calibri"/>
      <family val="2"/>
    </font>
    <font>
      <sz val="11"/>
      <name val="ＭＳ Ｐゴシック"/>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6"/>
      <name val="ＭＳ Ｐゴシック"/>
      <family val="3"/>
      <charset val="128"/>
    </font>
    <font>
      <sz val="6"/>
      <name val="ＭＳ Ｐゴシック"/>
      <family val="3"/>
      <charset val="128"/>
      <scheme val="minor"/>
    </font>
    <font>
      <sz val="12"/>
      <name val="ＭＳ 明朝"/>
      <family val="1"/>
      <charset val="128"/>
    </font>
    <font>
      <sz val="12"/>
      <name val="ＭＳ Ｐゴシック"/>
      <family val="1"/>
      <charset val="128"/>
    </font>
    <font>
      <sz val="8"/>
      <name val="돋움"/>
      <family val="3"/>
      <charset val="129"/>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ハイパーリンク" xfId="487" builtinId="8"/>
    <cellStyle name="一般 7" xfId="588" xr:uid="{00000000-0005-0000-0000-00004C020000}"/>
    <cellStyle name="標準" xfId="0" builtinId="0"/>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2390866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yo.nishi@pp-evonik.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yo.nishi@pp-evonik.com" TargetMode="External"/><Relationship Id="rId4" Type="http://schemas.openxmlformats.org/officeDocument/2006/relationships/hyperlink" Target="mailto:h.matsui@pp-evonik.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
      <c r="A4" s="302"/>
      <c r="B4" s="30" t="s">
        <v>820</v>
      </c>
      <c r="C4" s="6"/>
      <c r="D4" s="177"/>
      <c r="E4" s="3"/>
      <c r="F4" s="6"/>
      <c r="G4" s="25"/>
    </row>
    <row r="5" spans="1:7">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20">
      <c r="A13" s="302"/>
      <c r="B13" s="2">
        <v>1</v>
      </c>
      <c r="C13" s="27" t="s">
        <v>1057</v>
      </c>
      <c r="D13" s="28" t="s">
        <v>847</v>
      </c>
      <c r="E13" s="163" t="s">
        <v>824</v>
      </c>
      <c r="F13" s="163"/>
      <c r="G13" s="25"/>
    </row>
    <row r="14" spans="1:7" ht="30">
      <c r="A14" s="302"/>
      <c r="B14" s="2">
        <v>2</v>
      </c>
      <c r="C14" s="27" t="s">
        <v>1057</v>
      </c>
      <c r="D14" s="28" t="s">
        <v>994</v>
      </c>
      <c r="E14" s="163" t="s">
        <v>515</v>
      </c>
      <c r="F14" s="163" t="s">
        <v>516</v>
      </c>
      <c r="G14" s="25"/>
    </row>
    <row r="15" spans="1:7" ht="89.15"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150000000000006"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5"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99999999999999" customHeight="1">
      <c r="A28" s="302"/>
      <c r="B28" s="315"/>
      <c r="C28" s="309"/>
      <c r="D28" s="312"/>
      <c r="E28" s="300"/>
      <c r="F28" s="165" t="s">
        <v>56</v>
      </c>
      <c r="G28" s="25"/>
    </row>
    <row r="29" spans="1:7" ht="74.5" customHeight="1">
      <c r="A29" s="302"/>
      <c r="B29" s="315"/>
      <c r="C29" s="309"/>
      <c r="D29" s="312"/>
      <c r="E29" s="300"/>
      <c r="F29" s="165" t="s">
        <v>57</v>
      </c>
      <c r="G29" s="25"/>
    </row>
    <row r="30" spans="1:7" ht="62.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5" customHeight="1">
      <c r="A33" s="302"/>
      <c r="B33" s="315"/>
      <c r="C33" s="309"/>
      <c r="D33" s="312"/>
      <c r="E33" s="300"/>
      <c r="F33" s="165" t="s">
        <v>61</v>
      </c>
      <c r="G33" s="25"/>
    </row>
    <row r="34" spans="1:7" ht="89.15" customHeight="1">
      <c r="A34" s="302"/>
      <c r="B34" s="315"/>
      <c r="C34" s="309"/>
      <c r="D34" s="312"/>
      <c r="E34" s="300"/>
      <c r="F34" s="165" t="s">
        <v>63</v>
      </c>
      <c r="G34" s="25"/>
    </row>
    <row r="35" spans="1:7" ht="29.15" customHeight="1">
      <c r="A35" s="302"/>
      <c r="B35" s="315"/>
      <c r="C35" s="309"/>
      <c r="D35" s="312"/>
      <c r="E35" s="300"/>
      <c r="F35" s="165" t="s">
        <v>64</v>
      </c>
      <c r="G35" s="25"/>
    </row>
    <row r="36" spans="1:7" ht="111">
      <c r="A36" s="302"/>
      <c r="B36" s="316"/>
      <c r="C36" s="310"/>
      <c r="D36" s="313"/>
      <c r="E36" s="301"/>
      <c r="F36" s="166" t="s">
        <v>65</v>
      </c>
      <c r="G36" s="25"/>
    </row>
    <row r="37" spans="1:7" ht="100">
      <c r="A37" s="302"/>
      <c r="B37" s="141">
        <v>3.01</v>
      </c>
      <c r="C37" s="142" t="s">
        <v>66</v>
      </c>
      <c r="D37" s="28" t="s">
        <v>2203</v>
      </c>
      <c r="E37" s="167" t="s">
        <v>1294</v>
      </c>
      <c r="F37" s="168" t="s">
        <v>1396</v>
      </c>
      <c r="G37" s="25"/>
    </row>
    <row r="38" spans="1:7" ht="80">
      <c r="A38" s="302"/>
      <c r="B38" s="141">
        <v>3.02</v>
      </c>
      <c r="C38" s="142" t="s">
        <v>1326</v>
      </c>
      <c r="D38" s="28" t="s">
        <v>2204</v>
      </c>
      <c r="E38" s="167" t="s">
        <v>1341</v>
      </c>
      <c r="F38" s="168" t="s">
        <v>1397</v>
      </c>
      <c r="G38" s="25"/>
    </row>
    <row r="39" spans="1:7" ht="80">
      <c r="A39" s="302"/>
      <c r="B39" s="150">
        <v>4</v>
      </c>
      <c r="C39" s="149" t="s">
        <v>1492</v>
      </c>
      <c r="D39" s="28" t="s">
        <v>2205</v>
      </c>
      <c r="E39" s="27" t="s">
        <v>2151</v>
      </c>
      <c r="F39" s="27" t="s">
        <v>1493</v>
      </c>
      <c r="G39" s="25"/>
    </row>
    <row r="40" spans="1:7" ht="40">
      <c r="A40" s="302"/>
      <c r="B40" s="141">
        <v>4.01</v>
      </c>
      <c r="C40" s="149" t="s">
        <v>1492</v>
      </c>
      <c r="D40" s="28" t="s">
        <v>2207</v>
      </c>
      <c r="E40" s="27" t="s">
        <v>2163</v>
      </c>
      <c r="F40" s="27" t="s">
        <v>2167</v>
      </c>
      <c r="G40" s="25"/>
    </row>
    <row r="41" spans="1:7" ht="40">
      <c r="A41" s="302"/>
      <c r="B41" s="141" t="s">
        <v>2194</v>
      </c>
      <c r="C41" s="149" t="s">
        <v>1492</v>
      </c>
      <c r="D41" s="28" t="s">
        <v>2206</v>
      </c>
      <c r="E41" s="27" t="s">
        <v>2197</v>
      </c>
      <c r="F41" s="27" t="s">
        <v>2195</v>
      </c>
      <c r="G41" s="25"/>
    </row>
    <row r="42" spans="1:7" ht="40">
      <c r="A42" s="302"/>
      <c r="B42" s="141" t="s">
        <v>2228</v>
      </c>
      <c r="C42" s="149" t="s">
        <v>1492</v>
      </c>
      <c r="D42" s="28" t="s">
        <v>2233</v>
      </c>
      <c r="E42" s="27" t="s">
        <v>2196</v>
      </c>
      <c r="F42" s="27" t="s">
        <v>2229</v>
      </c>
      <c r="G42" s="25"/>
    </row>
    <row r="43" spans="1:7" ht="110">
      <c r="A43" s="302"/>
      <c r="B43" s="160">
        <v>4.0999999999999996</v>
      </c>
      <c r="C43" s="149" t="s">
        <v>2232</v>
      </c>
      <c r="D43" s="161">
        <v>42867</v>
      </c>
      <c r="E43" s="169" t="s">
        <v>2235</v>
      </c>
      <c r="F43" s="27" t="s">
        <v>2234</v>
      </c>
      <c r="G43" s="25"/>
    </row>
    <row r="44" spans="1:7" ht="70">
      <c r="A44" s="302"/>
      <c r="B44" s="160">
        <v>4.2</v>
      </c>
      <c r="C44" s="149" t="s">
        <v>2232</v>
      </c>
      <c r="D44" s="161">
        <v>42704</v>
      </c>
      <c r="E44" s="169" t="s">
        <v>2431</v>
      </c>
      <c r="F44" s="27" t="s">
        <v>2406</v>
      </c>
      <c r="G44" s="25"/>
    </row>
    <row r="45" spans="1:7" ht="130">
      <c r="A45" s="302"/>
      <c r="B45" s="202">
        <v>5</v>
      </c>
      <c r="C45" s="149" t="s">
        <v>2232</v>
      </c>
      <c r="D45" s="161">
        <v>42867</v>
      </c>
      <c r="E45" s="169" t="s">
        <v>12652</v>
      </c>
      <c r="F45" s="27" t="s">
        <v>12374</v>
      </c>
      <c r="G45" s="25"/>
    </row>
    <row r="46" spans="1:7" ht="30">
      <c r="A46" s="302"/>
      <c r="B46" s="160">
        <v>5.01</v>
      </c>
      <c r="C46" s="149" t="s">
        <v>2232</v>
      </c>
      <c r="D46" s="161">
        <v>42907</v>
      </c>
      <c r="E46" s="169" t="s">
        <v>15329</v>
      </c>
      <c r="F46" s="27" t="s">
        <v>12374</v>
      </c>
      <c r="G46" s="25"/>
    </row>
    <row r="47" spans="1:7" ht="60">
      <c r="A47" s="302"/>
      <c r="B47" s="160">
        <v>5.0999999999999996</v>
      </c>
      <c r="C47" s="149" t="s">
        <v>2232</v>
      </c>
      <c r="D47" s="161">
        <v>43070</v>
      </c>
      <c r="E47" s="169" t="s">
        <v>12862</v>
      </c>
      <c r="F47" s="27" t="s">
        <v>12863</v>
      </c>
      <c r="G47" s="25"/>
    </row>
    <row r="48" spans="1:7" ht="50">
      <c r="A48" s="302"/>
      <c r="B48" s="160">
        <v>5.1100000000000003</v>
      </c>
      <c r="C48" s="149" t="s">
        <v>13097</v>
      </c>
      <c r="D48" s="161">
        <v>43217</v>
      </c>
      <c r="E48" s="169" t="s">
        <v>13199</v>
      </c>
      <c r="F48" s="27" t="s">
        <v>13124</v>
      </c>
      <c r="G48" s="25"/>
    </row>
    <row r="49" spans="1:7" ht="50">
      <c r="A49" s="302"/>
      <c r="B49" s="160">
        <v>5.12</v>
      </c>
      <c r="C49" s="149" t="s">
        <v>13097</v>
      </c>
      <c r="D49" s="161">
        <v>43581</v>
      </c>
      <c r="E49" s="169" t="s">
        <v>13199</v>
      </c>
      <c r="F49" s="27" t="s">
        <v>13741</v>
      </c>
      <c r="G49" s="25"/>
    </row>
    <row r="50" spans="1:7" ht="70">
      <c r="A50" s="302"/>
      <c r="B50" s="202">
        <v>6</v>
      </c>
      <c r="C50" s="149" t="s">
        <v>13097</v>
      </c>
      <c r="D50" s="161">
        <v>43964</v>
      </c>
      <c r="E50" s="169" t="s">
        <v>13953</v>
      </c>
      <c r="F50" s="27" t="s">
        <v>13744</v>
      </c>
      <c r="G50" s="25"/>
    </row>
    <row r="51" spans="1:7" ht="40">
      <c r="A51" s="302"/>
      <c r="B51" s="160">
        <v>6.01</v>
      </c>
      <c r="C51" s="149" t="s">
        <v>13097</v>
      </c>
      <c r="D51" s="161">
        <v>43970</v>
      </c>
      <c r="E51" s="169" t="s">
        <v>15330</v>
      </c>
      <c r="F51" s="169" t="s">
        <v>13744</v>
      </c>
      <c r="G51" s="25"/>
    </row>
    <row r="52" spans="1:7" ht="40">
      <c r="A52" s="302"/>
      <c r="B52" s="160">
        <v>6.1</v>
      </c>
      <c r="C52" s="149" t="s">
        <v>13097</v>
      </c>
      <c r="D52" s="161">
        <v>44314</v>
      </c>
      <c r="E52" s="169" t="s">
        <v>15323</v>
      </c>
      <c r="F52" s="169" t="s">
        <v>14913</v>
      </c>
      <c r="G52" s="25"/>
    </row>
    <row r="53" spans="1:7" ht="40">
      <c r="A53" s="302"/>
      <c r="B53" s="160">
        <v>6.2</v>
      </c>
      <c r="C53" s="149" t="s">
        <v>13097</v>
      </c>
      <c r="D53" s="161">
        <v>44678</v>
      </c>
      <c r="E53" s="169" t="s">
        <v>15323</v>
      </c>
      <c r="F53" s="169" t="s">
        <v>15322</v>
      </c>
      <c r="G53" s="25"/>
    </row>
    <row r="54" spans="1:7" ht="40">
      <c r="A54" s="302"/>
      <c r="B54" s="160">
        <v>6.21</v>
      </c>
      <c r="C54" s="149" t="s">
        <v>13097</v>
      </c>
      <c r="D54" s="161">
        <v>44687</v>
      </c>
      <c r="E54" s="169" t="s">
        <v>15331</v>
      </c>
      <c r="F54" s="169" t="s">
        <v>15322</v>
      </c>
      <c r="G54" s="25"/>
    </row>
    <row r="55" spans="1:7" ht="40">
      <c r="A55" s="302"/>
      <c r="B55" s="160">
        <v>6.22</v>
      </c>
      <c r="C55" s="149" t="s">
        <v>13097</v>
      </c>
      <c r="D55" s="275">
        <v>44692</v>
      </c>
      <c r="E55" s="169" t="s">
        <v>15330</v>
      </c>
      <c r="F55" s="169" t="s">
        <v>15322</v>
      </c>
      <c r="G55" s="25"/>
    </row>
    <row r="56" spans="1:7" ht="50">
      <c r="A56" s="302"/>
      <c r="B56" s="202">
        <v>6.3</v>
      </c>
      <c r="C56" s="149" t="s">
        <v>13097</v>
      </c>
      <c r="D56" s="275">
        <v>45051</v>
      </c>
      <c r="E56" s="169" t="s">
        <v>15590</v>
      </c>
      <c r="F56" s="169" t="s">
        <v>15371</v>
      </c>
      <c r="G56" s="25"/>
    </row>
    <row r="57" spans="1:7" ht="40">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5" customHeight="1">
      <c r="A59" s="302"/>
      <c r="B59" s="202">
        <v>6.5</v>
      </c>
      <c r="C59" s="149" t="s">
        <v>13097</v>
      </c>
      <c r="D59" s="275">
        <v>45772</v>
      </c>
      <c r="E59" s="169" t="s">
        <v>15669</v>
      </c>
      <c r="F59" s="169" t="s">
        <v>15720</v>
      </c>
      <c r="G59" s="25"/>
    </row>
    <row r="60" spans="1:7" ht="14" thickBot="1">
      <c r="A60" s="303"/>
      <c r="B60" s="304" t="str">
        <f ca="1">OFFSET(L!$C$1,MATCH("General"&amp;"Cpy",L!$A:$A,0)-1,SL,,)</f>
        <v>© 2025 Responsible Minerals Initiative. All rights reserved.</v>
      </c>
      <c r="C60" s="304"/>
      <c r="D60" s="304"/>
      <c r="E60" s="304"/>
      <c r="F60" s="304"/>
      <c r="G60" s="26"/>
    </row>
    <row r="61" spans="1:7" ht="14"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s>
  <phoneticPr fontId="102"/>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RMIウェブサイト： (www.responsiblemineralsinitiative.org)_x000D_
トレーニング、ガイダンス、報告テンプレート、責任ある鉱物保証プロセスプログラム適合製錬業者リスト</v>
      </c>
      <c r="B1" s="100" t="s">
        <v>429</v>
      </c>
    </row>
    <row r="2" spans="1:2" ht="30">
      <c r="A2" s="105" t="str">
        <f ca="1">OFFSET(L!$C$1,MATCH("Instructions"&amp;ADDRESS(ROW(),COLUMN(),4),L!$A:$A,0)-1,SL,,)</f>
        <v>始めに</v>
      </c>
      <c r="B2" s="100" t="s">
        <v>1270</v>
      </c>
    </row>
    <row r="3" spans="1:2" ht="135">
      <c r="A3" s="102" t="str">
        <f ca="1">OFFSET(L!$C$1,MATCH("Instructions"&amp;ADDRESS(ROW(),COLUMN(),4),L!$A:$A,0)-1,SL,,)</f>
        <v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v>
      </c>
      <c r="B3" s="100" t="s">
        <v>1271</v>
      </c>
    </row>
    <row r="4" spans="1:2" ht="222.65" customHeight="1">
      <c r="A4" s="102" t="str">
        <f ca="1">OFFSET(L!$C$1,MATCH("Instructions"&amp;ADDRESS(ROW(),COLUMN(),4),L!$A:$A,0)-1,SL,,)</f>
        <v>*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v>
      </c>
      <c r="B4" s="100" t="s">
        <v>1277</v>
      </c>
    </row>
    <row r="5" spans="1:2" ht="15">
      <c r="A5" s="106"/>
      <c r="B5" s="100"/>
    </row>
    <row r="6" spans="1:2" ht="30">
      <c r="A6" s="105" t="str">
        <f ca="1">OFFSET(L!$C$1,MATCH("Instructions"&amp;ADDRESS(ROW(),COLUMN(),4),L!$A:$A,0)-1,SL,,)</f>
        <v>会社情報の記入（8～22行）に関する解説。回答は英語(半角)で入力してください。</v>
      </c>
      <c r="B6" s="100" t="s">
        <v>1270</v>
      </c>
    </row>
    <row r="7" spans="1:2" ht="15">
      <c r="A7" s="237" t="str">
        <f ca="1">OFFSET(L!$C$1,MATCH("Instructions"&amp;ADDRESS(ROW(),COLUMN(),4),L!$A:$A,0)-1,SL,,)</f>
        <v xml:space="preserve">    注：(*)のある欄は回答必須項目です。</v>
      </c>
      <c r="B7" s="100"/>
    </row>
    <row r="8" spans="1:2" ht="15">
      <c r="A8" s="102" t="str">
        <f ca="1">OFFSET(L!$C$1,MATCH("Instructions"&amp;ADDRESS(ROW(),COLUMN(),4),L!$A:$A,0)-1,SL,,)</f>
        <v>1. 貴社の正式名称を記入してください。省略形は使わないでください。このフィールドでは、他の社名やDBAなどを追加することができます。</v>
      </c>
      <c r="B8" s="100"/>
    </row>
    <row r="9" spans="1:2" ht="405.65" customHeight="1">
      <c r="A9" s="146" t="str">
        <f ca="1">OFFSET(L!$C$1,MATCH("Instructions"&amp;ADDRESS(ROW(),COLUMN(),4),L!$A:$A,0)-1,SL,,)</f>
        <v>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v>
      </c>
      <c r="B9" s="100" t="s">
        <v>1269</v>
      </c>
    </row>
    <row r="10" spans="1:2" ht="36" customHeight="1">
      <c r="A10" s="102" t="str">
        <f ca="1">OFFSET(L!$C$1,MATCH("Instructions"&amp;ADDRESS(ROW(),COLUMN(),4),L!$A:$A,0)-1,SL,,)</f>
        <v>3.  貴社固有の識別番号又はコードを記入してください（DUNSナンバー、VATナンバー、顧客固有番号等）。</v>
      </c>
      <c r="B10" s="100"/>
    </row>
    <row r="11" spans="1:2" ht="35.25" customHeight="1">
      <c r="A11" s="102" t="str">
        <f ca="1">OFFSET(L!$C$1,MATCH("Instructions"&amp;ADDRESS(ROW(),COLUMN(),4),L!$A:$A,0)-1,SL,,)</f>
        <v>4. 固有の識別番号又はコードの発行元を記入してください（「DUNS」「VAT」「顧客」等）。</v>
      </c>
      <c r="B11" s="100"/>
    </row>
    <row r="12" spans="1:2" ht="30">
      <c r="A12" s="102" t="str">
        <f ca="1">OFFSET(L!$C$1,MATCH("Instructions"&amp;ADDRESS(ROW(),COLUMN(),4),L!$A:$A,0)-1,SL,,)</f>
        <v>5. 貴社の住所を省略せずに記入してください（番地、市、州/都道府県、国、郵便番号） 。この欄は任意です。</v>
      </c>
      <c r="B12" s="100" t="s">
        <v>1270</v>
      </c>
    </row>
    <row r="13" spans="1:2" ht="33.75" customHeight="1">
      <c r="A13" s="102" t="str">
        <f ca="1">OFFSET(L!$C$1,MATCH("Instructions"&amp;ADDRESS(ROW(),COLUMN(),4),L!$A:$A,0)-1,SL,,)</f>
        <v>6. このテンプレートの回答データの内容に関して連絡先となる担当者の名前を記入してください。この欄は必須です。</v>
      </c>
      <c r="B13" s="100"/>
    </row>
    <row r="14" spans="1:2" ht="30">
      <c r="A14" s="102" t="str">
        <f ca="1">OFFSET(L!$C$1,MATCH("Instructions"&amp;ADDRESS(ROW(),COLUMN(),4),L!$A:$A,0)-1,SL,,)</f>
        <v>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v>
      </c>
      <c r="B14" s="100"/>
    </row>
    <row r="15" spans="1:2" ht="25.5" customHeight="1">
      <c r="A15" s="102" t="str">
        <f ca="1">OFFSET(L!$C$1,MATCH("Instructions"&amp;ADDRESS(ROW(),COLUMN(),4),L!$A:$A,0)-1,SL,,)</f>
        <v>8. 連絡先電話番号を記入してください。この欄は必須です。</v>
      </c>
      <c r="B15" s="100"/>
    </row>
    <row r="16" spans="1:2" ht="15">
      <c r="A16" s="102" t="str">
        <f ca="1">OFFSET(L!$C$1,MATCH("Instructions"&amp;ADDRESS(ROW(),COLUMN(),4),L!$A:$A,0)-1,SL,,)</f>
        <v>9.申告内容の回答責任者の名前を記入してください。連絡先と異なる人でもかまいません。「同上」又は同様の表記は避けてください。この欄は必須です。</v>
      </c>
      <c r="B16" s="100"/>
    </row>
    <row r="17" spans="1:2" ht="15">
      <c r="A17" s="102" t="str">
        <f ca="1">OFFSET(L!$C$1,MATCH("Instructions"&amp;ADDRESS(ROW(),COLUMN(),4),L!$A:$A,0)-1,SL,,)</f>
        <v>10. 回答責任者の役職を記入してください。この欄は任意です。</v>
      </c>
      <c r="B17" s="100"/>
    </row>
    <row r="18" spans="1:2" ht="30">
      <c r="A18" s="102" t="str">
        <f ca="1">OFFSET(L!$C$1,MATCH("Instructions"&amp;ADDRESS(ROW(),COLUMN(),4),L!$A:$A,0)-1,SL,,)</f>
        <v>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v>
      </c>
      <c r="B18" s="100"/>
    </row>
    <row r="19" spans="1:2" ht="15">
      <c r="A19" s="102" t="str">
        <f ca="1">OFFSET(L!$C$1,MATCH("Instructions"&amp;ADDRESS(ROW(),COLUMN(),4),L!$A:$A,0)-1,SL,,)</f>
        <v>12. 回答責任者の電話番号を記入してください。この欄は任意です。</v>
      </c>
      <c r="B19" s="100"/>
    </row>
    <row r="20" spans="1:2" ht="33.75" customHeight="1">
      <c r="A20" s="102" t="str">
        <f ca="1">OFFSET(L!$C$1,MATCH("Instructions"&amp;ADDRESS(ROW(),COLUMN(),4),L!$A:$A,0)-1,SL,,)</f>
        <v>13. このテンプレートの作成日をDD-MMM-YYYY（例: 01-JAN-2012）の形式で記入してください。この欄は必須です。</v>
      </c>
      <c r="B20" s="100"/>
    </row>
    <row r="21" spans="1:2" ht="30">
      <c r="A21" s="102" t="str">
        <f ca="1">OFFSET(L!$C$1,MATCH("Instructions"&amp;ADDRESS(ROW(),COLUMN(),4),L!$A:$A,0)-1,SL,,)</f>
        <v>14. 例えば、ファイル名を「会社名-日付.xls」として保存します（日付はYYYY-MM-DDで記述）。</v>
      </c>
      <c r="B21" s="100" t="s">
        <v>1270</v>
      </c>
    </row>
    <row r="22" spans="1:2" ht="15">
      <c r="A22" s="106"/>
      <c r="B22" s="100"/>
    </row>
    <row r="23" spans="1:2" ht="30">
      <c r="A23" s="105" t="str">
        <f ca="1">OFFSET(L!$C$1,MATCH("Instructions"&amp;ADDRESS(ROW(),COLUMN(),4),L!$A:$A,0)-1,SL,,)</f>
        <v>8つのデュー・デリジェンスに関する質問（24～71行）に対する解説。_x000D_
回答は英語（半角）で入力してください。</v>
      </c>
      <c r="B23" s="100" t="s">
        <v>1270</v>
      </c>
    </row>
    <row r="24" spans="1:2" ht="80.5" customHeight="1">
      <c r="A24" s="102" t="str">
        <f ca="1">OFFSET(L!$C$1,MATCH("Instructions"&amp;ADDRESS(ROW(),COLUMN(),4),L!$A:$A,0)-1,SL,,)</f>
        <v>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v>
      </c>
      <c r="B24" s="100" t="s">
        <v>1273</v>
      </c>
    </row>
    <row r="25" spans="1:2" ht="72" customHeight="1">
      <c r="A25" s="102" t="str">
        <f ca="1">OFFSET(L!$C$1,MATCH("Instructions"&amp;ADDRESS(ROW(),COLUMN(),4),L!$A:$A,0)-1,SL,,)</f>
        <v>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v>
      </c>
      <c r="B25" s="100" t="s">
        <v>1270</v>
      </c>
    </row>
    <row r="26" spans="1:2" ht="280.75" customHeight="1">
      <c r="A26" s="102" t="str">
        <f ca="1">OFFSET(L!$C$1,MATCH("Instructions"&amp;ADDRESS(ROW(),COLUMN(),4),L!$A:$A,0)-1,SL,,)</f>
        <v>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添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v>
      </c>
      <c r="B26" s="100" t="s">
        <v>1270</v>
      </c>
    </row>
    <row r="27" spans="1:2" ht="30">
      <c r="A27" s="102" t="str">
        <f ca="1">OFFSET(L!$C$1,MATCH("Instructions"&amp;ADDRESS(ROW(),COLUMN(),4),L!$A:$A,0)-1,SL,,)</f>
        <v>「No（いいえ）」という回答に対して、コメント欄に具体的な内容の記入を要求する企業もあります。</v>
      </c>
      <c r="B27" s="100" t="s">
        <v>1270</v>
      </c>
    </row>
    <row r="28" spans="1:2" ht="247.5" customHeight="1">
      <c r="A28" s="102" t="str">
        <f ca="1">OFFSET(L!$C$1,MATCH("Instructions"&amp;ADDRESS(ROW(),COLUMN(),4),L!$A:$A,0)-1,SL,,)</f>
        <v>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v>
      </c>
      <c r="B28" s="100"/>
    </row>
    <row r="29" spans="1:2" ht="157.4" customHeight="1">
      <c r="A29" s="102" t="str">
        <f ca="1">OFFSET(L!$C$1,MATCH("Instructions"&amp;ADDRESS(ROW(),COLUMN(),4),L!$A:$A,0)-1,SL,,)</f>
        <v>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v>
      </c>
      <c r="B29" s="100" t="s">
        <v>1270</v>
      </c>
    </row>
    <row r="30" spans="1:2" ht="181.75" customHeight="1">
      <c r="A30" s="102" t="str">
        <f ca="1">OFFSET(L!$C$1,MATCH("Instructions"&amp;ADDRESS(ROW(),COLUMN(),4),L!$A:$A,0)-1,SL,,)</f>
        <v>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v>
      </c>
      <c r="B30" s="100"/>
    </row>
    <row r="31" spans="1:2" ht="120">
      <c r="A31" s="102" t="str">
        <f ca="1">OFFSET(L!$C$1,MATCH("Instructions"&amp;ADDRESS(ROW(),COLUMN(),4),L!$A:$A,0)-1,SL,,)</f>
        <v>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v>
      </c>
      <c r="B31" s="100" t="s">
        <v>1270</v>
      </c>
    </row>
    <row r="32" spans="1:2" ht="234.65" customHeight="1">
      <c r="A32" s="102" t="str">
        <f ca="1">OFFSET(L!$C$1,MATCH("Instructions"&amp;ADDRESS(ROW(),COLUMN(),4),L!$A:$A,0)-1,SL,,)</f>
        <v>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v>
      </c>
      <c r="B32" s="100" t="s">
        <v>1273</v>
      </c>
    </row>
    <row r="33" spans="1:2" ht="45">
      <c r="A33" s="102" t="str">
        <f ca="1">OFFSET(L!$C$1,MATCH("Instructions"&amp;ADDRESS(ROW(),COLUMN(),4),L!$A:$A,0)-1,SL,,)</f>
        <v>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v>
      </c>
      <c r="B33" s="100"/>
    </row>
    <row r="34" spans="1:2" ht="45">
      <c r="A34" s="102" t="str">
        <f ca="1">OFFSET(L!$C$1,MATCH("Instructions"&amp;ADDRESS(ROW(),COLUMN(),4),L!$A:$A,0)-1,SL,,)</f>
        <v>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v>
      </c>
      <c r="B34" s="100" t="s">
        <v>1270</v>
      </c>
    </row>
    <row r="35" spans="1:2" ht="21" customHeight="1">
      <c r="A35" s="102" t="str">
        <f ca="1">OFFSET(L!$C$1,MATCH("Instructions"&amp;ADDRESS(ROW(),COLUMN(),4),L!$A:$A,0)-1,SL,,)</f>
        <v>回答を補足する必要がある場合は、備考欄に記入してください。</v>
      </c>
      <c r="B35" s="100"/>
    </row>
    <row r="36" spans="1:2" ht="15">
      <c r="A36" s="106"/>
      <c r="B36" s="100"/>
    </row>
    <row r="37" spans="1:2" ht="30">
      <c r="A37" s="105" t="str">
        <f ca="1">OFFSET(L!$C$1,MATCH("Instructions"&amp;ADDRESS(ROW(),COLUMN(),4),L!$A:$A,0)-1,SL,,)</f>
        <v>質問A～Hの記入方法について（行75～89）。質問1と2の回答が「Yes（はい）」の金属については、AからHまでの質問は必須となります。　_x000D_
英語のみで回答してください。</v>
      </c>
      <c r="B37" s="100" t="s">
        <v>1270</v>
      </c>
    </row>
    <row r="38" spans="1:2" ht="135">
      <c r="A38" s="102" t="str">
        <f ca="1">OFFSET(L!$C$1,MATCH("Instructions"&amp;ADDRESS(ROW(),COLUMN(),4),L!$A:$A,0)-1,SL,,)</f>
        <v>「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v>
      </c>
      <c r="B38" s="100" t="s">
        <v>1272</v>
      </c>
    </row>
    <row r="39" spans="1:2" ht="60">
      <c r="A39" s="102" t="str">
        <f ca="1">OFFSET(L!$C$1,MATCH("Instructions"&amp;ADDRESS(ROW(),COLUMN(),4),L!$A:$A,0)-1,SL,,)</f>
        <v>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v>
      </c>
      <c r="B39" s="100"/>
    </row>
    <row r="40" spans="1:2" ht="65.5" customHeight="1">
      <c r="A40" s="102" t="str">
        <f ca="1">OFFSET(L!$C$1,MATCH("Instructions"&amp;ADDRESS(ROW(),COLUMN(),4),L!$A:$A,0)-1,SL,,)</f>
        <v>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v>
      </c>
      <c r="B40" s="100"/>
    </row>
    <row r="41" spans="1:2" ht="75">
      <c r="A41" s="102" t="str">
        <f ca="1">OFFSET(L!$C$1,MATCH("Instructions"&amp;ADDRESS(ROW(),COLUMN(),4),L!$A:$A,0)-1,SL,,)</f>
        <v>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v>
      </c>
      <c r="B41" s="100" t="s">
        <v>1275</v>
      </c>
    </row>
    <row r="42" spans="1:2" ht="150">
      <c r="A42" s="102" t="str">
        <f ca="1">OFFSET(L!$C$1,MATCH("Instructions"&amp;ADDRESS(ROW(),COLUMN(),4),L!$A:$A,0)-1,SL,,)</f>
        <v>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v>
      </c>
      <c r="B42" s="100" t="s">
        <v>1273</v>
      </c>
    </row>
    <row r="43" spans="1:2" ht="135">
      <c r="A43" s="102" t="str">
        <f ca="1">OFFSET(L!$C$1,MATCH("Instructions"&amp;ADDRESS(ROW(),COLUMN(),4),L!$A:$A,0)-1,SL,,)</f>
        <v>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v>
      </c>
      <c r="B43" s="100" t="s">
        <v>1274</v>
      </c>
    </row>
    <row r="44" spans="1:2" ht="105">
      <c r="A44" s="102" t="str">
        <f ca="1">OFFSET(L!$C$1,MATCH("Instructions"&amp;ADDRESS(ROW(),COLUMN(),4),L!$A:$A,0)-1,SL,,)</f>
        <v>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v>
      </c>
      <c r="B44" s="100" t="s">
        <v>1270</v>
      </c>
    </row>
    <row r="45" spans="1:2" ht="120">
      <c r="A45" s="102" t="str">
        <f ca="1">OFFSET(L!$C$1,MATCH("Instructions"&amp;ADDRESS(ROW(),COLUMN(),4),L!$A:$A,0)-1,SL,,)</f>
        <v>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v>
      </c>
      <c r="B45" s="100" t="s">
        <v>1271</v>
      </c>
    </row>
    <row r="46" spans="1:2" ht="85.5" customHeight="1">
      <c r="A46" s="102" t="str">
        <f ca="1">OFFSET(L!$C$1,MATCH("Instructions"&amp;ADDRESS(ROW(),COLUMN(),4),L!$A:$A,0)-1,SL,,)</f>
        <v>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v>
      </c>
      <c r="B46" s="100" t="s">
        <v>1270</v>
      </c>
    </row>
    <row r="47" spans="1:2" ht="15">
      <c r="A47" s="106"/>
      <c r="B47" s="100"/>
    </row>
    <row r="48" spans="1:2" ht="30">
      <c r="A48" s="105" t="str">
        <f ca="1">OFFSET(L!$C$1,MATCH("Instructions"&amp;ADDRESS(ROW(),COLUMN(),4),L!$A:$A,0)-1,SL,,)</f>
        <v>Smelter List（製錬業者リスト）シートの記入に関する解説_x000D_
回答は英語（半角）で入力してください。</v>
      </c>
      <c r="B48" s="100" t="s">
        <v>1270</v>
      </c>
    </row>
    <row r="49" spans="1:2" ht="22.5" customHeight="1">
      <c r="A49" s="237" t="str">
        <f ca="1">OFFSET(L!$C$1,MATCH("Instructions"&amp;ADDRESS(ROW(),COLUMN(),4),L!$A:$A,0)-1,SL,,)</f>
        <v>注：(*)のある欄は必須項目です。</v>
      </c>
      <c r="B49" s="100"/>
    </row>
    <row r="50" spans="1:2" ht="60">
      <c r="A50" s="102" t="str">
        <f ca="1">OFFSET(L!$C$1,MATCH("Instructions"&amp;ADDRESS(ROW(),COLUMN(),4),L!$A:$A,0)-1,SL,,)</f>
        <v>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v>
      </c>
      <c r="B50" s="100" t="s">
        <v>1269</v>
      </c>
    </row>
    <row r="51" spans="1:2" ht="51" customHeight="1">
      <c r="A51" s="102" t="str">
        <f ca="1">OFFSET(L!$C$1,MATCH("Instructions"&amp;ADDRESS(ROW(),COLUMN(),4),L!$A:$A,0)-1,SL,,)</f>
        <v>1. 製錬業者識別番号の入力列－製錬業者識別番号が分かる場合は、その番号をA列に入力してください（B列、C列、E列、F列、G列、I列、およびJ列は自動入力されます）。A列は自動入力されません。</v>
      </c>
      <c r="B51" s="100" t="s">
        <v>1270</v>
      </c>
    </row>
    <row r="52" spans="1:2" ht="44.5" customHeight="1">
      <c r="A52" s="102" t="str">
        <f ca="1">OFFSET(L!$C$1,MATCH("Instructions"&amp;ADDRESS(ROW(),COLUMN(),4),L!$A:$A,0)-1,SL,,)</f>
        <v>2. 金属(*) － ドロップダウンメニューを使用して、製錬業者情報を入力する該当金属を選択してください。この欄は必須です。</v>
      </c>
      <c r="B52" s="100"/>
    </row>
    <row r="53" spans="1:2" ht="79" customHeight="1">
      <c r="A53" s="156" t="str">
        <f ca="1">OFFSET(L!$C$1,MATCH("Instructions"&amp;ADDRESS(ROW(),COLUMN(),4),L!$A:$A,0)-1,SL,,)</f>
        <v>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v>
      </c>
      <c r="B53" s="100" t="s">
        <v>1270</v>
      </c>
    </row>
    <row r="54" spans="1:2" ht="60">
      <c r="A54" s="102" t="str">
        <f ca="1">OFFSET(L!$C$1,MATCH("Instructions"&amp;ADDRESS(ROW(),COLUMN(),4),L!$A:$A,0)-1,SL,,)</f>
        <v>4. 製錬業者名(1)　－　C列で「Smelter not listed（製錬業者が表に含まれていない）」を選択した場合、製錬業者名を記入してください。C列で製錬業者名を選択した場合には、この欄は自動入力されます。この欄は必須です。</v>
      </c>
      <c r="B54" s="100" t="s">
        <v>1269</v>
      </c>
    </row>
    <row r="55" spans="1:2" ht="75">
      <c r="A55" s="102" t="str">
        <f ca="1">OFFSET(L!$C$1,MATCH("Instructions"&amp;ADDRESS(ROW(),COLUMN(),4),L!$A:$A,0)-1,SL,,)</f>
        <v>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v>
      </c>
      <c r="B55" s="100" t="s">
        <v>1275</v>
      </c>
    </row>
    <row r="56" spans="1:2" ht="60">
      <c r="A56" s="102" t="str">
        <f ca="1">OFFSET(L!$C$1,MATCH("Instructions"&amp;ADDRESS(ROW(),COLUMN(),4),L!$A:$A,0)-1,SL,,)</f>
        <v>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v>
      </c>
      <c r="B56" s="100" t="s">
        <v>1269</v>
      </c>
    </row>
    <row r="57" spans="1:2" ht="60">
      <c r="A57" s="102" t="str">
        <f ca="1">OFFSET(L!$C$1,MATCH("Instructions"&amp;ADDRESS(ROW(),COLUMN(),4),L!$A:$A,0)-1,SL,,)</f>
        <v>7.製錬業者識別番号の発行元　－　これはF列に入力された製錬業者識別番号の発行元です。ドロップダウンボックスを使ってC列に製錬業者名を選択すると、この欄は自動入力されます。</v>
      </c>
      <c r="B57" s="100" t="s">
        <v>1269</v>
      </c>
    </row>
    <row r="58" spans="1:2" ht="60">
      <c r="A58" s="102" t="str">
        <f ca="1">OFFSET(L!$C$1,MATCH("Instructions"&amp;ADDRESS(ROW(),COLUMN(),4),L!$A:$A,0)-1,SL,,)</f>
        <v>8.  製錬業者所在地：番地　－　製錬所の所在する番地を記入してください。この欄は任意記入欄です。</v>
      </c>
      <c r="B58" s="100" t="s">
        <v>1269</v>
      </c>
    </row>
    <row r="59" spans="1:2" ht="30">
      <c r="A59" s="102" t="str">
        <f ca="1">OFFSET(L!$C$1,MATCH("Instructions"&amp;ADDRESS(ROW(),COLUMN(),4),L!$A:$A,0)-1,SL,,)</f>
        <v>9.  製錬業者所在地：市　－　製錬所の所在する市を記入してください。この欄は任意記入欄です。</v>
      </c>
      <c r="B59" s="100" t="s">
        <v>1270</v>
      </c>
    </row>
    <row r="60" spans="1:2" ht="45" customHeight="1">
      <c r="A60" s="102" t="str">
        <f ca="1">OFFSET(L!$C$1,MATCH("Instructions"&amp;ADDRESS(ROW(),COLUMN(),4),L!$A:$A,0)-1,SL,,)</f>
        <v>10.  製錬業者所在地： 州／県／省（該当する場合のみ回答）　－　製錬所の所在する州又は県を記入してください。この欄は任意記入欄です。</v>
      </c>
      <c r="B60" s="100" t="s">
        <v>1273</v>
      </c>
    </row>
    <row r="61" spans="1:2" ht="120">
      <c r="A61" s="102" t="str">
        <f ca="1">OFFSET(L!$C$1,MATCH("Instructions"&amp;ADDRESS(ROW(),COLUMN(),4),L!$A:$A,0)-1,SL,,)</f>
        <v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v>
      </c>
      <c r="B61" s="100" t="s">
        <v>1273</v>
      </c>
    </row>
    <row r="62" spans="1:2" ht="60">
      <c r="A62" s="102" t="str">
        <f ca="1">OFFSET(L!$C$1,MATCH("Instructions"&amp;ADDRESS(ROW(),COLUMN(),4),L!$A:$A,0)-1,SL,,)</f>
        <v>12. 製錬業者連絡先電子メール　－　上記製錬施設連絡先担当者のメールアドレスを記入してください。_x000D_
例：John.Smith@SmelterXXX.com 　この欄を記入する前に、「製錬業者連絡先担当者名」の説明を確認してください。</v>
      </c>
      <c r="B62" s="100" t="s">
        <v>1269</v>
      </c>
    </row>
    <row r="63" spans="1:2" ht="125.5" customHeight="1">
      <c r="A63" s="102" t="str">
        <f ca="1">OFFSET(L!$C$1,MATCH("Instructions"&amp;ADDRESS(ROW(),COLUMN(),4),L!$A:$A,0)-1,SL,,)</f>
        <v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v>
      </c>
      <c r="B63" s="100" t="s">
        <v>1269</v>
      </c>
    </row>
    <row r="64" spans="1:2" ht="136.4" customHeight="1">
      <c r="A64" s="102" t="str">
        <f ca="1">OFFSET(L!$C$1,MATCH("Instructions"&amp;ADDRESS(ROW(),COLUMN(),4),L!$A:$A,0)-1,SL,,)</f>
        <v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v>
      </c>
      <c r="B64" s="100"/>
    </row>
    <row r="65" spans="1:2" ht="90">
      <c r="A65" s="102" t="str">
        <f ca="1">OFFSET(L!$C$1,MATCH("Instructions"&amp;ADDRESS(ROW(),COLUMN(),4),L!$A:$A,0)-1,SL,,)</f>
        <v>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v>
      </c>
      <c r="B65" s="100"/>
    </row>
    <row r="66" spans="1:2" ht="110.25" customHeight="1">
      <c r="A66" s="102" t="str">
        <f ca="1">OFFSET(L!$C$1,MATCH("Instructions"&amp;ADDRESS(ROW(),COLUMN(),4),L!$A:$A,0)-1,SL,,)</f>
        <v>16. 備考　－　製錬業者に関するコメントがあれば備考欄に記述してください。例：製錬業者はYYY社に買収されている</v>
      </c>
      <c r="B66" s="100"/>
    </row>
    <row r="67" spans="1:2" ht="15">
      <c r="A67" s="107"/>
      <c r="B67" s="100"/>
    </row>
    <row r="68" spans="1:2" ht="34.5" customHeight="1">
      <c r="A68" s="105" t="str">
        <f ca="1">OFFSET(L!$C$1,MATCH("Instructions"&amp;ADDRESS(ROW(),COLUMN(),4),L!$A:$A,0)-1,SL,,)</f>
        <v>利用規約</v>
      </c>
      <c r="B68" s="100"/>
    </row>
    <row r="69" spans="1:2" ht="15">
      <c r="A69" s="107"/>
      <c r="B69" s="100"/>
    </row>
    <row r="70" spans="1:2" ht="80.5" customHeight="1">
      <c r="A70" s="105" t="str">
        <f ca="1">OFFSET(L!$C$1,MATCH("Instructions"&amp;ADDRESS(ROW(),COLUMN(),4),L!$A:$A,0)-1,SL,,)</f>
        <v>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v>
      </c>
      <c r="B70" s="100" t="s">
        <v>1270</v>
      </c>
    </row>
    <row r="71" spans="1:2" ht="93.65" customHeight="1">
      <c r="A71" s="237" t="str">
        <f ca="1">OFFSET(L!$C$1,MATCH("Instructions"&amp;ADDRESS(ROW(),COLUMN(),4),L!$A:$A,0)-1,SL,,)</f>
        <v>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v>
      </c>
      <c r="B71" s="100" t="s">
        <v>1276</v>
      </c>
    </row>
    <row r="72" spans="1:2" ht="155.5" customHeight="1">
      <c r="A72" s="237" t="str">
        <f ca="1">OFFSET(L!$C$1,MATCH("Instructions"&amp;ADDRESS(ROW(),COLUMN(),4),L!$A:$A,0)-1,SL,,)</f>
        <v>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v>
      </c>
      <c r="B72" s="100" t="s">
        <v>1274</v>
      </c>
    </row>
    <row r="73" spans="1:2" ht="75">
      <c r="A73" s="237" t="str">
        <f ca="1">OFFSET(L!$C$1,MATCH("Instructions"&amp;ADDRESS(ROW(),COLUMN(),4),L!$A:$A,0)-1,SL,,)</f>
        <v>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2"/>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項目</v>
      </c>
      <c r="C2" s="137" t="str">
        <f ca="1">OFFSET(L!$C$1,MATCH("Definitions"&amp;ADDRESS(ROW(),COLUMN(),4),L!$A:$A,0)-1,SL,,)</f>
        <v>定義</v>
      </c>
      <c r="D2" s="321"/>
      <c r="E2" s="101"/>
    </row>
    <row r="3" spans="1:5" ht="64" customHeight="1">
      <c r="A3" s="74"/>
      <c r="B3" s="63" t="str">
        <f ca="1">OFFSET(L!$C$1,MATCH("Definitions"&amp;ADDRESS(ROW(),COLUMN(),4),L!$A:$A,0)-1,SL,,)</f>
        <v>3TG</v>
      </c>
      <c r="C3" s="63" t="str">
        <f ca="1">OFFSET(L!$C$1,MATCH("Definitions"&amp;ADDRESS(ROW(),COLUMN(),4),L!$A:$A,0)-1,SL,,)</f>
        <v>タンタル、錫、タングステン、金</v>
      </c>
      <c r="D3" s="321"/>
      <c r="E3" s="100" t="s">
        <v>1278</v>
      </c>
    </row>
    <row r="4" spans="1:5" ht="63.75" customHeight="1">
      <c r="A4" s="74"/>
      <c r="B4" s="63" t="str">
        <f ca="1">OFFSET(L!$C$1,MATCH("Definitions"&amp;ADDRESS(ROW(),COLUMN(),4),L!$A:$A,0)-1,SL,,)</f>
        <v>回答責任者</v>
      </c>
      <c r="C4" s="63" t="str">
        <f ca="1">OFFSET(L!$C$1,MATCH("Definitions"&amp;ADDRESS(ROW(),COLUMN(),4),L!$A:$A,0)-1,SL,,)</f>
        <v>この欄は、申告内容の回答責任者を特定します。回答責任者は連絡先と異なる人でもかまいません。「同上」又は同様の表記は避けてください。</v>
      </c>
      <c r="D4" s="321"/>
      <c r="E4" s="100"/>
    </row>
    <row r="5" spans="1:5" ht="45">
      <c r="A5" s="74"/>
      <c r="B5" s="63" t="str">
        <f ca="1">OFFSET(L!$C$1,MATCH("Definitions"&amp;ADDRESS(ROW(),COLUMN(),4),L!$A:$A,0)-1,SL,,)</f>
        <v>紛争地域及び高リスク地域（CAHRA）</v>
      </c>
      <c r="C5" s="63" t="str">
        <f ca="1">OFFSET(L!$C$1,MATCH("Definitions"&amp;ADDRESS(ROW(),COLUMN(),4),L!$A:$A,0)-1,SL,,)</f>
        <v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v>
      </c>
      <c r="D5" s="321"/>
      <c r="E5" s="100"/>
    </row>
    <row r="6" spans="1:5" ht="151.4" customHeight="1">
      <c r="A6" s="74"/>
      <c r="B6" s="63" t="str">
        <f ca="1">OFFSET(L!$C$1,MATCH("Definitions"&amp;ADDRESS(ROW(),COLUMN(),4),L!$A:$A,0)-1,SL,,)</f>
        <v>紛争鉱物_x000D_
Conflict Mineral</v>
      </c>
      <c r="C6" s="63" t="str">
        <f ca="1">OFFSET(L!$C$1,MATCH("Definitions"&amp;ADDRESS(ROW(),COLUMN(),4),L!$A:$A,0)-1,SL,,)</f>
        <v>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v>
      </c>
      <c r="D6" s="321"/>
      <c r="E6" s="100" t="s">
        <v>1279</v>
      </c>
    </row>
    <row r="7" spans="1:5" ht="105.65" customHeight="1">
      <c r="A7" s="74"/>
      <c r="B7" s="63" t="str">
        <f ca="1">OFFSET(L!$C$1,MATCH("Definitions"&amp;ADDRESS(ROW(),COLUMN(),4),L!$A:$A,0)-1,SL,,)</f>
        <v>対象国</v>
      </c>
      <c r="C7" s="63" t="str">
        <f ca="1">OFFSET(L!$C$1,MATCH("Definitions"&amp;ADDRESS(ROW(),COLUMN(),4),L!$A:$A,0)-1,SL,,)</f>
        <v>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v>
      </c>
      <c r="D7" s="321"/>
      <c r="E7" s="100" t="s">
        <v>1279</v>
      </c>
    </row>
    <row r="8" spans="1:5" ht="135">
      <c r="A8" s="74"/>
      <c r="B8" s="63" t="str">
        <f ca="1">OFFSET(L!$C$1,MATCH("Definitions"&amp;ADDRESS(ROW(),COLUMN(),4),L!$A:$A,0)-1,SL,,)</f>
        <v>申告範囲又はクラス</v>
      </c>
      <c r="C8" s="63" t="str">
        <f ca="1">OFFSET(L!$C$1,MATCH("Definitions"&amp;ADDRESS(ROW(),COLUMN(),4),L!$A:$A,0)-1,SL,,)</f>
        <v>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v>
      </c>
      <c r="D8" s="321"/>
      <c r="E8" s="100" t="s">
        <v>1282</v>
      </c>
    </row>
    <row r="9" spans="1:5" ht="60">
      <c r="A9" s="74"/>
      <c r="B9" s="63" t="str">
        <f ca="1">OFFSET(L!$C$1,MATCH("Definitions"&amp;ADDRESS(ROW(),COLUMN(),4),L!$A:$A,0)-1,SL,,)</f>
        <v>ドッド・フランク・ウォール街改革及び消費者保護法（ドッド・フランク）_x000D_
Dodd-Frank</v>
      </c>
      <c r="C9" s="63" t="str">
        <f ca="1">OFFSET(L!$C$1,MATCH("Definitions"&amp;ADDRESS(ROW(),COLUMN(),4),L!$A:$A,0)-1,SL,,)</f>
        <v>2010年に制定された米国のドッド・フランク・ウォール街改革及び消費者保護に関する法「ドッド・フランク法」）の1502条 （http://www.sec.gov/about/laws/wallstreetreform-cpa.pdf）</v>
      </c>
      <c r="D9" s="321"/>
      <c r="E9" s="100" t="s">
        <v>1279</v>
      </c>
    </row>
    <row r="10" spans="1:5" ht="45">
      <c r="A10" s="74"/>
      <c r="B10" s="63" t="str">
        <f ca="1">OFFSET(L!$C$1,MATCH("Definitions"&amp;ADDRESS(ROW(),COLUMN(),4),L!$A:$A,0)-1,SL,,)</f>
        <v>コンゴ民主共和国（DRC）</v>
      </c>
      <c r="C10" s="63" t="str">
        <f ca="1">OFFSET(L!$C$1,MATCH("Definitions"&amp;ADDRESS(ROW(),COLUMN(),4),L!$A:$A,0)-1,SL,,)</f>
        <v>コンゴ民主共和国</v>
      </c>
      <c r="D10" s="321"/>
      <c r="E10" s="100" t="s">
        <v>1278</v>
      </c>
    </row>
    <row r="11" spans="1:5" ht="45" hidden="1">
      <c r="A11" s="74"/>
      <c r="B11" s="63" t="str">
        <f ca="1">OFFSET(L!$C$1,MATCH("Definitions"&amp;ADDRESS(ROW(),COLUMN(),4),L!$A:$A,0)-1,SL,,)</f>
        <v>DRCコンフリクトフリー_x000D_
DRC Conflict-Free</v>
      </c>
      <c r="C11" s="63" t="str">
        <f ca="1">OFFSET(L!$C$1,MATCH("Definitions"&amp;ADDRESS(ROW(),COLUMN(),4),L!$A:$A,0)-1,SL,,)</f>
        <v>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v>
      </c>
      <c r="D11" s="321"/>
      <c r="E11" s="100" t="s">
        <v>1278</v>
      </c>
    </row>
    <row r="12" spans="1:5" ht="45">
      <c r="A12" s="74"/>
      <c r="B12" s="63" t="str">
        <f ca="1">OFFSET(L!$C$1,MATCH("Definitions"&amp;ADDRESS(ROW(),COLUMN(),4),L!$A:$A,0)-1,SL,,)</f>
        <v>金精製業者（製錬業者）</v>
      </c>
      <c r="C12" s="63" t="str">
        <f ca="1">OFFSET(L!$C$1,MATCH("Definitions"&amp;ADDRESS(ROW(),COLUMN(),4),L!$A:$A,0)-1,SL,,)</f>
        <v>金精製業者とは、金及び純度の低い金含有物から純度99.5%以上の純金を生産する冶金業者である。この金属の詳しい説明は、次のRMAP監査手順を参照のこと。 https://www.responsiblemineralsinitiative.org/minerals-due-diligence/standards/</v>
      </c>
      <c r="D12" s="321"/>
      <c r="E12" s="100" t="s">
        <v>1278</v>
      </c>
    </row>
    <row r="13" spans="1:5" ht="107.25" customHeight="1">
      <c r="A13" s="74"/>
      <c r="B13" s="63" t="str">
        <f ca="1">OFFSET(L!$C$1,MATCH("Definitions"&amp;ADDRESS(ROW(),COLUMN(),4),L!$A:$A,0)-1,SL,,)</f>
        <v>独立民間監査会社</v>
      </c>
      <c r="C13" s="63" t="str">
        <f ca="1">OFFSET(L!$C$1,MATCH("Definitions"&amp;ADDRESS(ROW(),COLUMN(),4),L!$A:$A,0)-1,SL,,)</f>
        <v>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v>
      </c>
      <c r="D13" s="321"/>
      <c r="E13" s="100" t="s">
        <v>1280</v>
      </c>
    </row>
    <row r="14" spans="1:5" ht="195">
      <c r="A14" s="74"/>
      <c r="B14" s="63" t="str">
        <f ca="1">OFFSET(L!$C$1,MATCH("Definitions"&amp;ADDRESS(ROW(),COLUMN(),4),L!$A:$A,0)-1,SL,,)</f>
        <v>意図的な添加</v>
      </c>
      <c r="C14" s="63" t="str">
        <f ca="1">OFFSET(L!$C$1,MATCH("Definitions"&amp;ADDRESS(ROW(),COLUMN(),4),L!$A:$A,0)-1,SL,,)</f>
        <v>意図的な添加：物質が製品ライフサイクルの１回（以上）の過程で、特別な性質、反応や品質を与えることを目的に使用されること。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v>
      </c>
      <c r="D14" s="321"/>
      <c r="E14" s="100" t="s">
        <v>1278</v>
      </c>
    </row>
    <row r="15" spans="1:5" ht="105">
      <c r="A15" s="74"/>
      <c r="B15" s="63" t="str">
        <f ca="1">OFFSET(L!$C$1,MATCH("Definitions"&amp;ADDRESS(ROW(),COLUMN(),4),L!$A:$A,0)-1,SL,,)</f>
        <v>IPC</v>
      </c>
      <c r="C15" s="63" t="str">
        <f ca="1">OFFSET(L!$C$1,MATCH("Definitions"&amp;ADDRESS(ROW(),COLUMN(),4),L!$A:$A,0)-1,SL,,)</f>
        <v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v>
      </c>
      <c r="D15" s="321"/>
      <c r="E15" s="100" t="s">
        <v>1278</v>
      </c>
    </row>
    <row r="16" spans="1:5" ht="45">
      <c r="A16" s="74"/>
      <c r="B16" s="63" t="str">
        <f ca="1">OFFSET(L!$C$1,MATCH("Definitions"&amp;ADDRESS(ROW(),COLUMN(),4),L!$A:$A,0)-1,SL,,)</f>
        <v>IPC-1755責任ある鉱物調達データ交換規格</v>
      </c>
      <c r="C16" s="63" t="str">
        <f ca="1">OFFSET(L!$C$1,MATCH("Definitions"&amp;ADDRESS(ROW(),COLUMN(),4),L!$A:$A,0)-1,SL,,)</f>
        <v>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v>
      </c>
      <c r="D16" s="321"/>
      <c r="E16" s="100" t="s">
        <v>1278</v>
      </c>
    </row>
    <row r="17" spans="1:5" ht="150">
      <c r="A17" s="74"/>
      <c r="B17" s="63" t="str">
        <f ca="1">OFFSET(L!$C$1,MATCH("Definitions"&amp;ADDRESS(ROW(),COLUMN(),4),L!$A:$A,0)-1,SL,,)</f>
        <v>製品の機能に必要</v>
      </c>
      <c r="C17" s="63" t="str">
        <f ca="1">OFFSET(L!$C$1,MATCH("Definitions"&amp;ADDRESS(ROW(),COLUMN(),4),L!$A:$A,0)-1,SL,,)</f>
        <v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v>
      </c>
      <c r="D17" s="321"/>
      <c r="E17" s="100" t="s">
        <v>1278</v>
      </c>
    </row>
    <row r="18" spans="1:5" ht="120">
      <c r="A18" s="74"/>
      <c r="B18" s="63" t="str">
        <f ca="1">OFFSET(L!$C$1,MATCH("Definitions"&amp;ADDRESS(ROW(),COLUMN(),4),L!$A:$A,0)-1,SL,,)</f>
        <v>製品の生産に必要</v>
      </c>
      <c r="C18" s="63" t="str">
        <f ca="1">OFFSET(L!$C$1,MATCH("Definitions"&amp;ADDRESS(ROW(),COLUMN(),4),L!$A:$A,0)-1,SL,,)</f>
        <v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v>
      </c>
      <c r="D18" s="321"/>
      <c r="E18" s="100" t="s">
        <v>1278</v>
      </c>
    </row>
    <row r="19" spans="1:5" ht="15">
      <c r="A19" s="74"/>
      <c r="B19" s="63" t="str">
        <f ca="1">OFFSET(L!$C$1,MATCH("Definitions"&amp;ADDRESS(ROW(),COLUMN(),4),L!$A:$A,0)-1,SL,,)</f>
        <v>経済協力開発機構（OECD）</v>
      </c>
      <c r="C19" s="63" t="str">
        <f ca="1">OFFSET(L!$C$1,MATCH("Definitions"&amp;ADDRESS(ROW(),COLUMN(),4),L!$A:$A,0)-1,SL,,)</f>
        <v>経済協力開発機構（Organization for Economic Co-operation and Development）</v>
      </c>
      <c r="D19" s="321"/>
      <c r="E19" s="100"/>
    </row>
    <row r="20" spans="1:5" ht="30">
      <c r="A20" s="74"/>
      <c r="B20" s="63" t="str">
        <f ca="1">OFFSET(L!$C$1,MATCH("Definitions"&amp;ADDRESS(ROW(),COLUMN(),4),L!$A:$A,0)-1,SL,,)</f>
        <v>製品</v>
      </c>
      <c r="C20" s="63" t="str">
        <f ca="1">OFFSET(L!$C$1,MATCH("Definitions"&amp;ADDRESS(ROW(),COLUMN(),4),L!$A:$A,0)-1,SL,,)</f>
        <v>企業の製品又は完成品とは、製造や生産の最終段階を終了し、流通又は顧客への販売が可能になっている材料や品目である。</v>
      </c>
      <c r="D20" s="321"/>
      <c r="E20" s="100"/>
    </row>
    <row r="21" spans="1:5" ht="30">
      <c r="A21" s="74"/>
      <c r="B21" s="63" t="str">
        <f ca="1">OFFSET(L!$C$1,MATCH("Definitions"&amp;ADDRESS(ROW(),COLUMN(),4),L!$A:$A,0)-1,SL,,)</f>
        <v>RBA</v>
      </c>
      <c r="C21" s="63" t="str">
        <f ca="1">OFFSET(L!$C$1,MATCH("Definitions"&amp;ADDRESS(ROW(),COLUMN(),4),L!$A:$A,0)-1,SL,,)</f>
        <v>レスポンシブル・ビジネス・アライアンス（Responsible Business Alliance）（www.responsiblebusiness.org）</v>
      </c>
      <c r="D21" s="321"/>
      <c r="E21" s="100"/>
    </row>
    <row r="22" spans="1:5" ht="106.5" customHeight="1">
      <c r="A22" s="74"/>
      <c r="B22" s="63" t="str">
        <f ca="1">OFFSET(L!$C$1,MATCH("Definitions"&amp;ADDRESS(ROW(),COLUMN(),4),L!$A:$A,0)-1,SL,,)</f>
        <v>再生利用品及びスクラップ起源_x000D_
Recycled and Scrap Sources</v>
      </c>
      <c r="C22" s="63" t="str">
        <f ca="1">OFFSET(L!$C$1,MATCH("Definitions"&amp;ADDRESS(ROW(),COLUMN(),4),L!$A:$A,0)-1,SL,,)</f>
        <v>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v>
      </c>
      <c r="D22" s="321"/>
      <c r="E22" s="100"/>
    </row>
    <row r="23" spans="1:5" ht="60">
      <c r="A23" s="74"/>
      <c r="B23" s="63" t="str">
        <f ca="1">OFFSET(L!$C$1,MATCH("Definitions"&amp;ADDRESS(ROW(),COLUMN(),4),L!$A:$A,0)-1,SL,,)</f>
        <v>責任ある鉱物保証プロセス（RMAP）_x000D_
Responsible Minerals Assurance Process</v>
      </c>
      <c r="C23" s="63" t="str">
        <f ca="1">OFFSET(L!$C$1,MATCH("Definitions"&amp;ADDRESS(ROW(),COLUMN(),4),L!$A:$A,0)-1,SL,,)</f>
        <v>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v>
      </c>
      <c r="D23" s="321"/>
      <c r="E23" s="100"/>
    </row>
    <row r="24" spans="1:5" ht="168" customHeight="1">
      <c r="A24" s="74"/>
      <c r="B24" s="63" t="str">
        <f ca="1">OFFSET(L!$C$1,MATCH("Definitions"&amp;ADDRESS(ROW(),COLUMN(),4),L!$A:$A,0)-1,SL,,)</f>
        <v>責任ある鉱物イニシアチブ（RMI）_x000D_
Responsible Minerals Initiative (RMI)</v>
      </c>
      <c r="C24" s="63" t="str">
        <f ca="1">OFFSET(L!$C$1,MATCH("Definitions"&amp;ADDRESS(ROW(),COLUMN(),4),L!$A:$A,0)-1,SL,,)</f>
        <v>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v>
      </c>
      <c r="D24" s="321"/>
      <c r="E24" s="100"/>
    </row>
    <row r="25" spans="1:5" ht="177.65" customHeight="1">
      <c r="A25" s="74"/>
      <c r="B25" s="63" t="str">
        <f ca="1">OFFSET(L!$C$1,MATCH("Definitions"&amp;ADDRESS(ROW(),COLUMN(),4),L!$A:$A,0)-1,SL,,)</f>
        <v xml:space="preserve">RMAP適合製錬業者リスト_x000D_
</v>
      </c>
      <c r="C25" s="63" t="str">
        <f ca="1">OFFSET(L!$C$1,MATCH("Definitions"&amp;ADDRESS(ROW(),COLUMN(),4),L!$A:$A,0)-1,SL,,)</f>
        <v>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v>
      </c>
      <c r="D25" s="321"/>
      <c r="E25" s="100" t="s">
        <v>1278</v>
      </c>
    </row>
    <row r="26" spans="1:5" ht="75">
      <c r="A26" s="74"/>
      <c r="B26" s="63" t="str">
        <f ca="1">OFFSET(L!$C$1,MATCH("Definitions"&amp;ADDRESS(ROW(),COLUMN(),4),L!$A:$A,0)-1,SL,,)</f>
        <v>米国証券取引委員会（SEC）</v>
      </c>
      <c r="C26" s="63" t="str">
        <f ca="1">OFFSET(L!$C$1,MATCH("Definitions"&amp;ADDRESS(ROW(),COLUMN(),4),L!$A:$A,0)-1,SL,,)</f>
        <v>米国証券取引委員会（U.S. Securities and Exchange Commision）（www.sec.gov）</v>
      </c>
      <c r="D26" s="321"/>
      <c r="E26" s="100" t="s">
        <v>1280</v>
      </c>
    </row>
    <row r="27" spans="1:5" ht="45">
      <c r="A27" s="74"/>
      <c r="B27" s="63" t="str">
        <f ca="1">OFFSET(L!$C$1,MATCH("Definitions"&amp;ADDRESS(ROW(),COLUMN(),4),L!$A:$A,0)-1,SL,,)</f>
        <v>製錬業者_x000D_
Smelter</v>
      </c>
      <c r="C27" s="63" t="str">
        <f ca="1">OFFSET(L!$C$1,MATCH("Definitions"&amp;ADDRESS(ROW(),COLUMN(),4),L!$A:$A,0)-1,SL,,)</f>
        <v>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v>
      </c>
      <c r="D27" s="321"/>
      <c r="E27" s="100" t="s">
        <v>1278</v>
      </c>
    </row>
    <row r="28" spans="1:5" ht="60">
      <c r="A28" s="74"/>
      <c r="B28" s="63" t="str">
        <f ca="1">OFFSET(L!$C$1,MATCH("Definitions"&amp;ADDRESS(ROW(),COLUMN(),4),L!$A:$A,0)-1,SL,,)</f>
        <v>製錬業者識別番号</v>
      </c>
      <c r="C28" s="63" t="str">
        <f ca="1">OFFSET(L!$C$1,MATCH("Definitions"&amp;ADDRESS(ROW(),COLUMN(),4),L!$A:$A,0)-1,SL,,)</f>
        <v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v>
      </c>
      <c r="D28" s="321"/>
      <c r="E28" s="100" t="s">
        <v>1279</v>
      </c>
    </row>
    <row r="29" spans="1:5" ht="90">
      <c r="A29" s="74"/>
      <c r="B29" s="63" t="str">
        <f ca="1">OFFSET(L!$C$1,MATCH("Definitions"&amp;ADDRESS(ROW(),COLUMN(),4),L!$A:$A,0)-1,SL,,)</f>
        <v>タンタル製錬業者_x000D_
Tantalum Smelter</v>
      </c>
      <c r="C29" s="63" t="str">
        <f ca="1">OFFSET(L!$C$1,MATCH("Definitions"&amp;ADDRESS(ROW(),COLUMN(),4),L!$A:$A,0)-1,SL,,)</f>
        <v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v>
      </c>
      <c r="D29" s="321"/>
      <c r="E29" s="100" t="s">
        <v>1280</v>
      </c>
    </row>
    <row r="30" spans="1:5" ht="135" customHeight="1">
      <c r="A30" s="74"/>
      <c r="B30" s="63" t="str">
        <f ca="1">OFFSET(L!$C$1,MATCH("Definitions"&amp;ADDRESS(ROW(),COLUMN(),4),L!$A:$A,0)-1,SL,,)</f>
        <v>錫製錬業者_x000D_
Tin Smelter</v>
      </c>
      <c r="C30" s="63" t="str">
        <f ca="1">OFFSET(L!$C$1,MATCH("Definitions"&amp;ADDRESS(ROW(),COLUMN(),4),L!$A:$A,0)-1,SL,,)</f>
        <v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v>
      </c>
      <c r="D30" s="321"/>
      <c r="E30" s="100" t="s">
        <v>1281</v>
      </c>
    </row>
    <row r="31" spans="1:5" ht="133" customHeight="1">
      <c r="A31" s="74"/>
      <c r="B31" s="63" t="str">
        <f ca="1">OFFSET(L!$C$1,MATCH("Definitions"&amp;ADDRESS(ROW(),COLUMN(),4),L!$A:$A,0)-1,SL,,)</f>
        <v>タングステン製錬業者_x000D_
Tungsten Smelter</v>
      </c>
      <c r="C31" s="63" t="str">
        <f ca="1">OFFSET(L!$C$1,MATCH("Definitions"&amp;ADDRESS(ROW(),COLUMN(),4),L!$A:$A,0)-1,SL,,)</f>
        <v>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4" thickBot="1">
      <c r="A33" s="75"/>
      <c r="B33" s="153"/>
      <c r="C33" s="153"/>
      <c r="D33" s="322"/>
    </row>
    <row r="34" spans="1:4" ht="14"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2"/>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60" zoomScaleNormal="60" zoomScalePageLayoutView="70" workbookViewId="0">
      <selection activeCell="D23" sqref="D23:E2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8.84375"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14092</v>
      </c>
      <c r="E3" s="3"/>
      <c r="F3" s="357"/>
      <c r="G3" s="357"/>
      <c r="H3" s="357"/>
      <c r="I3" s="152"/>
      <c r="J3" s="138" t="s">
        <v>15733</v>
      </c>
      <c r="K3" s="36"/>
      <c r="L3" s="100"/>
      <c r="P3" s="45">
        <f>MATCH($D$3,LN,0)</f>
        <v>3</v>
      </c>
    </row>
    <row r="4" spans="1:34" ht="15">
      <c r="A4" s="34"/>
      <c r="B4" s="353" t="str">
        <f ca="1">OFFSET(L!$C$1,MATCH("Declaration"&amp;ADDRESS(ROW(),COLUMN(),4),L!$A:$A,0)-1,SL,,)</f>
        <v>この文書は製品に使用された錫、タンタル、タングステン、金の調達先情報を収集することを目的としています。</v>
      </c>
      <c r="C4" s="353"/>
      <c r="D4" s="353"/>
      <c r="E4" s="353"/>
      <c r="F4" s="353"/>
      <c r="G4" s="353"/>
      <c r="H4" s="353"/>
      <c r="I4" s="358" t="str">
        <f ca="1">OFFSET(L!$C$1,MATCH("Declaration"&amp;ADDRESS(ROW(),COLUMN(),4),L!$A:$A,0)-1,SL,,)</f>
        <v>利用規約へのリンク</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必須項目は（*）で表示。各質問の回答方法については、「指示」タブを参照してください。</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会社情報</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会社名(*):</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申告範囲又はクラス(*)：</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申告範囲の説明：</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会社固有の識別番号:</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会社固有の識別番号の発行元</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住所:</v>
      </c>
      <c r="C14" s="77"/>
      <c r="D14" s="350" t="s">
        <v>15818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連絡先担当者名(*)</v>
      </c>
      <c r="C15" s="77"/>
      <c r="D15" s="350" t="s">
        <v>15819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連絡先担当者の電子メール(*)</v>
      </c>
      <c r="C16" s="77"/>
      <c r="D16" s="365" t="s">
        <v>15820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連絡先担当者の電話番号(*)</v>
      </c>
      <c r="C17" s="77"/>
      <c r="D17" s="350" t="s">
        <v>15821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回答責任者名(*)：</v>
      </c>
      <c r="C18" s="77"/>
      <c r="D18" s="383" t="s">
        <v>15819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回答責任者の役職:</v>
      </c>
      <c r="C19" s="77"/>
      <c r="D19" s="350" t="s">
        <v>15822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回答責任者の電子メール(*):</v>
      </c>
      <c r="C20" s="77"/>
      <c r="D20" s="365" t="s">
        <v>15820</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回答責任者の電話番号:</v>
      </c>
      <c r="C21" s="133"/>
      <c r="D21" s="323" t="s">
        <v>15821</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 xml:space="preserve"> 記入日(*):</v>
      </c>
      <c r="C22" s="78"/>
      <c r="D22" s="328">
        <v>45825</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上記の申告範囲にもとづいて、以下の1～8の質問にお答えください</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1）製品自体や製造過程で、3TGが意図的に添加又は使用されていますか？ （*）</v>
      </c>
      <c r="C25" s="17"/>
      <c r="D25" s="337" t="str">
        <f ca="1">OFFSET(L!$C$1,MATCH("Declaration"&amp;ADDRESS(ROW(),COLUMN(),4),L!$A:$A,0)-1,SL,,)</f>
        <v>回答</v>
      </c>
      <c r="E25" s="337"/>
      <c r="F25" s="18"/>
      <c r="G25" s="44" t="str">
        <f ca="1">OFFSET(L!$C$1,MATCH("Declaration"&amp;ADDRESS(ROW(),COLUMN(),4),L!$A:$A,0)-1,SL,,)</f>
        <v>備考</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タンタル</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錫</v>
      </c>
      <c r="C27" s="35"/>
      <c r="D27" s="326" t="s">
        <v>476</v>
      </c>
      <c r="E27" s="327"/>
      <c r="F27" s="12"/>
      <c r="G27" s="334"/>
      <c r="H27" s="335"/>
      <c r="I27" s="335"/>
      <c r="J27" s="336"/>
      <c r="K27" s="36"/>
      <c r="L27" s="116"/>
      <c r="P27" s="45" t="str">
        <f>IF(D$27="No","","(*)")</f>
        <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金</v>
      </c>
      <c r="C28" s="35"/>
      <c r="D28" s="326" t="s">
        <v>476</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タングステン</v>
      </c>
      <c r="C29" s="35"/>
      <c r="D29" s="326" t="s">
        <v>476</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2）3TGは製品に残留していますか？</v>
      </c>
      <c r="C31" s="10"/>
      <c r="D31" s="331" t="str">
        <f ca="1">D25</f>
        <v>回答</v>
      </c>
      <c r="E31" s="331"/>
      <c r="F31" s="18"/>
      <c r="G31" s="44" t="str">
        <f ca="1">G25</f>
        <v>備考</v>
      </c>
      <c r="H31" s="44"/>
      <c r="I31" s="44"/>
      <c r="J31" s="83"/>
      <c r="K31" s="36"/>
      <c r="L31" s="111" t="s">
        <v>1209</v>
      </c>
      <c r="P31" s="45">
        <f>COUNTIF(D$26:D$29,"No")</f>
        <v>4</v>
      </c>
      <c r="Q31" s="45" t="str">
        <f>IF(P31=4,""," (*)")</f>
        <v/>
      </c>
      <c r="R31" s="3"/>
      <c r="S31" s="3"/>
      <c r="T31" s="3"/>
      <c r="U31" s="3"/>
      <c r="V31" s="3"/>
      <c r="W31" s="3"/>
      <c r="X31" s="3"/>
      <c r="Y31" s="3"/>
      <c r="Z31" s="3"/>
      <c r="AA31" s="3"/>
      <c r="AB31" s="3"/>
      <c r="AC31" s="3"/>
      <c r="AD31" s="3"/>
      <c r="AE31" s="3"/>
      <c r="AF31" s="3"/>
      <c r="AG31" s="3"/>
      <c r="AH31" s="3"/>
    </row>
    <row r="32" spans="1:34" ht="23">
      <c r="A32" s="41"/>
      <c r="B32" s="40" t="str">
        <f ca="1">B26</f>
        <v>タンタル</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錫</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金</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タングステン</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3）貴社サプライチェーン内の製錬業者のいずれかが、対象国を3TGの原産地としていますか？（SEC用語。定義タブを参照）</v>
      </c>
      <c r="C37" s="10"/>
      <c r="D37" s="331" t="str">
        <f ca="1">D25</f>
        <v>回答</v>
      </c>
      <c r="E37" s="331"/>
      <c r="F37" s="18"/>
      <c r="G37" s="44" t="str">
        <f ca="1">G25</f>
        <v>備考</v>
      </c>
      <c r="H37" s="374"/>
      <c r="I37" s="374"/>
      <c r="J37" s="374"/>
      <c r="K37" s="36"/>
      <c r="L37" s="111" t="s">
        <v>1209</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タンタル</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錫</v>
      </c>
      <c r="C39" s="10"/>
      <c r="D39" s="326"/>
      <c r="E39" s="327"/>
      <c r="F39" s="47"/>
      <c r="G39" s="334"/>
      <c r="H39" s="335"/>
      <c r="I39" s="335"/>
      <c r="J39" s="336"/>
      <c r="K39" s="36"/>
      <c r="L39" s="116"/>
      <c r="P39" s="45" t="str">
        <f>IF((OR(D$27="No",D$33="No")),"","(*)")</f>
        <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金</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タングステン</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4)貴社サプライチェーン内の製錬業者のいずれかが、紛争地域及び高リスク地域を3TGの原産地としていますか？</v>
      </c>
      <c r="C43" s="10"/>
      <c r="D43" s="331" t="str">
        <f ca="1">D25</f>
        <v>回答</v>
      </c>
      <c r="E43" s="331"/>
      <c r="F43" s="18"/>
      <c r="G43" s="44" t="str">
        <f ca="1">G25</f>
        <v>備考</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タンタル</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錫</v>
      </c>
      <c r="C45" s="10"/>
      <c r="D45" s="326"/>
      <c r="E45" s="327"/>
      <c r="F45" s="47"/>
      <c r="G45" s="334"/>
      <c r="H45" s="335"/>
      <c r="I45" s="335"/>
      <c r="J45" s="336"/>
      <c r="K45" s="36"/>
      <c r="L45" s="111"/>
      <c r="P45" s="45" t="str">
        <f>IF((OR(D$27="No",D$33="No")),"","(*)")</f>
        <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金</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タングステン</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5)3TG（貴社の製品の機能性又は生産に必要なもの）は全て、再生利用品又はスクラップ起源から調達していますか？</v>
      </c>
      <c r="C49" s="10"/>
      <c r="D49" s="331" t="str">
        <f ca="1">D25</f>
        <v>回答</v>
      </c>
      <c r="E49" s="331"/>
      <c r="F49" s="18"/>
      <c r="G49" s="44" t="str">
        <f ca="1">G25</f>
        <v>備考</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3">
      <c r="A50" s="41"/>
      <c r="B50" s="40" t="str">
        <f ca="1">B38</f>
        <v>タンタル</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錫</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金</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タングステン</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6）サプライチェーン調査に回答した関連するサプライヤーは何パーセントですか？</v>
      </c>
      <c r="C55" s="10"/>
      <c r="D55" s="331" t="str">
        <f ca="1">D25</f>
        <v>回答</v>
      </c>
      <c r="E55" s="331"/>
      <c r="F55" s="18"/>
      <c r="G55" s="44" t="str">
        <f ca="1">G25</f>
        <v>備考</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3">
      <c r="A56" s="41"/>
      <c r="B56" s="40" t="str">
        <f ca="1">B38</f>
        <v>タンタル</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錫</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金</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タングステン</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7)貴社のサプライチェーンに3TGを供給する製錬業者を全て特定しましたか？</v>
      </c>
      <c r="C61" s="10"/>
      <c r="D61" s="331" t="str">
        <f ca="1">D25</f>
        <v>回答</v>
      </c>
      <c r="E61" s="331"/>
      <c r="F61" s="18"/>
      <c r="G61" s="44" t="str">
        <f ca="1">G25</f>
        <v>備考</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3">
      <c r="A62" s="41"/>
      <c r="B62" s="40" t="str">
        <f ca="1">B38</f>
        <v>タンタル</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錫</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金</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タングステン</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8)貴社は受領した該当する全ての製錬業者情報を、この申告で報告していますか？</v>
      </c>
      <c r="C67" s="10"/>
      <c r="D67" s="331" t="str">
        <f ca="1">D25</f>
        <v>回答</v>
      </c>
      <c r="E67" s="331"/>
      <c r="F67" s="18"/>
      <c r="G67" s="44" t="str">
        <f ca="1">G25</f>
        <v>備考</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3">
      <c r="A68" s="41"/>
      <c r="B68" s="40" t="str">
        <f ca="1">B38</f>
        <v>タンタル</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錫</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金</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タングステン</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会社レベルで以下の質問にお答えください</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質問</v>
      </c>
      <c r="C74" s="81"/>
      <c r="D74" s="337" t="str">
        <f ca="1">D25</f>
        <v>回答</v>
      </c>
      <c r="E74" s="337"/>
      <c r="F74" s="53"/>
      <c r="G74" s="337" t="str">
        <f ca="1">G25</f>
        <v>備考</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責任ある鉱物調達方針を確定しましたか？</v>
      </c>
      <c r="C75" s="57"/>
      <c r="D75" s="326"/>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その責任ある鉱物調達方針は貴社のホームページで閲覧できますか？（回答が「はい」の場合、その方針が掲載されているURLをコメント欄に記入する）</v>
      </c>
      <c r="C77" s="57"/>
      <c r="D77" s="326"/>
      <c r="E77" s="327"/>
      <c r="F77" s="57"/>
      <c r="G77" s="338"/>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 xml:space="preserve">C.  貴社は直接サプライヤーに対し、独立民間監査会社の監査プログラムによりデュー・デリジェンス業務が認証された製錬業者から3TGを調達することを要求していますか？ </v>
      </c>
      <c r="C79" s="57"/>
      <c r="D79" s="326"/>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責任ある鉱物調達のためのデュー・デリジェンス対策を実施していますか？</v>
      </c>
      <c r="C81" s="57"/>
      <c r="D81" s="326"/>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E.貴社は、関連するサプライヤーの紛争鉱物調査を行っていますか？</v>
      </c>
      <c r="C83" s="57"/>
      <c r="D83" s="326"/>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F.サプライヤーからのデュー・デリジェンス情報を、貴社の期待を基に検証していますか？</v>
      </c>
      <c r="C85" s="57"/>
      <c r="D85" s="379"/>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貴社の検証プロセスには是正措置管理が含まれていますか？</v>
      </c>
      <c r="C87" s="57"/>
      <c r="D87" s="326"/>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H.貴社は、紛争鉱物の開示情報を年1回提出する必要がありますか？</v>
      </c>
      <c r="C89" s="57"/>
      <c r="D89" s="326"/>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 hidden="1">
      <c r="B98" s="56" t="s">
        <v>477</v>
      </c>
      <c r="D98" s="282" t="str">
        <f>IF(AND(OR($D$26="Yes",$D$26=""),OR($D$32="Yes",$D$32="")),"Unknown","")</f>
        <v/>
      </c>
      <c r="E98" s="282" t="str">
        <f>IF(AND(OR($D$26="Yes",$D$26=""),OR($D$32="Yes",$D$32="")),"Greater than 75%","")</f>
        <v/>
      </c>
      <c r="G98" s="282" t="str">
        <f>IF(OR($D$27="Yes",$D$27=""),"Yes","")</f>
        <v/>
      </c>
    </row>
    <row r="99" spans="2:7" ht="15" hidden="1">
      <c r="B99" s="188">
        <v>1</v>
      </c>
      <c r="D99" s="282" t="str">
        <f>IF(AND(OR($D$27="Yes",$D$27=""),OR($D$33="Yes",$D$33="")),"Yes","")</f>
        <v/>
      </c>
      <c r="E99" s="282" t="str">
        <f>IF(AND(OR($D$26="Yes",$D$26=""),OR($D$32="Yes",$D$32="")),"Greater than 50%","")</f>
        <v/>
      </c>
      <c r="G99" s="282" t="str">
        <f>IF(OR($D$27="Yes",$D$27=""),"No","")</f>
        <v/>
      </c>
    </row>
    <row r="100" spans="2:7" ht="15" hidden="1">
      <c r="B100" s="236" t="s">
        <v>2432</v>
      </c>
      <c r="D100" s="282" t="str">
        <f>IF(AND(OR($D$27="Yes",$D$27=""),OR($D$33="Yes",$D$33="")),"No","")</f>
        <v/>
      </c>
      <c r="E100" s="282" t="str">
        <f>IF(AND(OR($D$26="Yes",$D$26=""),OR($D$32="Yes",$D$32="")),"50% or less","")</f>
        <v/>
      </c>
      <c r="G100" s="282" t="str">
        <f>IF(OR($D$28="Yes",$D$28=""),"Yes","")</f>
        <v/>
      </c>
    </row>
    <row r="101" spans="2:7" ht="15" hidden="1">
      <c r="B101" s="236" t="s">
        <v>2433</v>
      </c>
      <c r="D101" s="282" t="str">
        <f>IF(AND(OR($D$27="Yes",$D$27=""),OR($D$33="Yes",$D$33="")),"Unknown","")</f>
        <v/>
      </c>
      <c r="E101" s="282" t="str">
        <f>IF(AND(OR($D$26="Yes",$D$26=""),OR($D$32="Yes",$D$32="")),"None","")</f>
        <v/>
      </c>
      <c r="G101" s="282" t="str">
        <f>IF(OR($D$28="Yes",$D$28=""),"No","")</f>
        <v/>
      </c>
    </row>
    <row r="102" spans="2:7" ht="15" hidden="1">
      <c r="B102" s="236" t="s">
        <v>2434</v>
      </c>
      <c r="D102" s="282" t="str">
        <f>IF(AND(OR($D$28="Yes",$D$28=""),OR($D$34="Yes",$D$34="")),"Yes","")</f>
        <v/>
      </c>
      <c r="E102" s="282" t="str">
        <f>IF(AND(OR($D$27="Yes",$D$27=""),OR($D$33="Yes",$D$33="")),"100%","")</f>
        <v/>
      </c>
      <c r="G102" s="282" t="str">
        <f>IF(OR($D$29="Yes",$D$29=""),"Yes","")</f>
        <v/>
      </c>
    </row>
    <row r="103" spans="2:7" ht="15" hidden="1">
      <c r="B103" s="236" t="s">
        <v>2435</v>
      </c>
      <c r="D103" s="282" t="str">
        <f>IF(AND(OR($D$28="Yes",$D$28=""),OR($D$34="Yes",$D$34="")),"No","")</f>
        <v/>
      </c>
      <c r="E103" s="282" t="str">
        <f>IF(AND(OR($D$27="Yes",$D$27=""),OR($D$33="Yes",$D$33="")),"Greater than 90%","")</f>
        <v/>
      </c>
      <c r="G103" s="282" t="str">
        <f>IF(OR($D$29="Yes",$D$29=""),"No","")</f>
        <v/>
      </c>
    </row>
    <row r="104" spans="2:7" ht="15" hidden="1">
      <c r="B104" s="236" t="s">
        <v>478</v>
      </c>
      <c r="D104" s="282" t="str">
        <f>IF(AND(OR($D$28="Yes",$D$28=""),OR($D$34="Yes",$D$34="")),"Unknown","")</f>
        <v/>
      </c>
      <c r="E104" s="282" t="str">
        <f>IF(AND(OR($D$27="Yes",$D$27=""),OR($D$33="Yes",$D$33="")),"Greater than 75%","")</f>
        <v/>
      </c>
    </row>
    <row r="105" spans="2:7" ht="15" hidden="1">
      <c r="B105" s="236" t="s">
        <v>14853</v>
      </c>
      <c r="D105" s="282" t="str">
        <f>IF(AND(OR($D$29="Yes",$D$29=""),OR($D$35="Yes",$D$35="")),"Yes","")</f>
        <v/>
      </c>
      <c r="E105" s="282" t="str">
        <f>IF(AND(OR($D$27="Yes",$D$27=""),OR($D$33="Yes",$D$33="")),"Greater than 50%","")</f>
        <v/>
      </c>
    </row>
    <row r="106" spans="2:7" ht="15" hidden="1">
      <c r="B106" s="236" t="s">
        <v>12341</v>
      </c>
      <c r="D106" s="282" t="str">
        <f>IF(AND(OR($D$29="Yes",$D$29=""),OR($D$35="Yes",$D$35="")),"No","")</f>
        <v/>
      </c>
      <c r="E106" s="282" t="str">
        <f>IF(AND(OR($D$27="Yes",$D$27=""),OR($D$33="Yes",$D$33="")),"50% or less","")</f>
        <v/>
      </c>
    </row>
    <row r="107" spans="2:7" ht="15" hidden="1">
      <c r="B107" s="236" t="s">
        <v>476</v>
      </c>
      <c r="D107" s="282" t="str">
        <f>IF(AND(OR($D$29="Yes",$D$29=""),OR($D$35="Yes",$D$35="")),"Unknown","")</f>
        <v/>
      </c>
      <c r="E107" s="282" t="str">
        <f>IF(AND(OR($D$27="Yes",$D$27=""),OR($D$33="Yes",$D$33="")),"None","")</f>
        <v/>
      </c>
    </row>
    <row r="108" spans="2:7" ht="15" hidden="1">
      <c r="B108" s="236" t="s">
        <v>13880</v>
      </c>
      <c r="E108" s="282" t="str">
        <f>IF(AND(OR($D$28="Yes",$D$28=""),OR($D$34="Yes",$D$34="")),"100%","")</f>
        <v/>
      </c>
    </row>
    <row r="109" spans="2:7" ht="15" hidden="1">
      <c r="B109" s="236" t="s">
        <v>13882</v>
      </c>
      <c r="E109" s="282" t="str">
        <f>IF(AND(OR($D$28="Yes",$D$28=""),OR($D$34="Yes",$D$34="")),"Greater than 90%","")</f>
        <v/>
      </c>
    </row>
    <row r="110" spans="2:7" ht="15" hidden="1">
      <c r="B110" s="236" t="s">
        <v>13883</v>
      </c>
      <c r="E110" s="282" t="str">
        <f>IF(AND(OR($D$28="Yes",$D$28=""),OR($D$34="Yes",$D$34="")),"Greater than 75%","")</f>
        <v/>
      </c>
    </row>
    <row r="111" spans="2:7" ht="1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2"/>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3C5E5938-98F6-4560-ACDD-09DF62E9C471}"/>
    <hyperlink ref="D15" r:id="rId4" display="h.matsui@pp-evonik.com" xr:uid="{F2616B3D-F102-46EC-BE8E-1E30FF85B266}"/>
    <hyperlink ref="D16" r:id="rId5" xr:uid="{4DA84481-9917-4BD2-9721-014A2AEFC19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 xml:space="preserve">開始するには_x000D_
</v>
      </c>
      <c r="C2" s="172"/>
      <c r="D2" s="172"/>
      <c r="E2" s="172"/>
      <c r="F2" s="193"/>
      <c r="G2" s="193"/>
      <c r="H2" s="193"/>
      <c r="I2" s="194"/>
      <c r="J2" s="387" t="str">
        <f ca="1">OFFSET(L!$C$1,MATCH("Smelter List"&amp;ADDRESS(ROW(),COLUMN(),4),L!$A:$A,0)-1,SL,,)</f>
        <v>「RMAP適合製錬業者リスト」へのリンク</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製錬業者識別番号の入力列</v>
      </c>
      <c r="B4" s="216" t="str">
        <f ca="1">OFFSET(L!$C$1,MATCH("Smelter List"&amp;ADDRESS(ROW(),COLUMN(),4),L!$A:$A,0)-1,SL,,)</f>
        <v>金属 (*)</v>
      </c>
      <c r="C4" s="216" t="str">
        <f ca="1">OFFSET(L!$C$1,MATCH("Smelter List"&amp;ADDRESS(ROW(),COLUMN(),4),L!$A:$A,0)-1,SL,,)</f>
        <v>Smelter Look-Up（製錬所検索）（*）</v>
      </c>
      <c r="D4" s="216" t="str">
        <f ca="1">OFFSET(L!$C$1,MATCH("Smelter List"&amp;ADDRESS(ROW(),COLUMN(),4),L!$A:$A,0)-1,SL,,)</f>
        <v xml:space="preserve">_x000D_
製錬所名(1)_x000D_
</v>
      </c>
      <c r="E4" s="216" t="str">
        <f ca="1">OFFSET(L!$C$1,MATCH("Smelter List"&amp;ADDRESS(ROW(),COLUMN(),4),L!$A:$A,0)-1,SL,,)</f>
        <v>製錬業者所在地：国(*)</v>
      </c>
      <c r="F4" s="216" t="str">
        <f ca="1">OFFSET(L!$C$1,MATCH("Smelter List"&amp;ADDRESS(ROW(),COLUMN(),4),L!$A:$A,0)-1,SL,,)</f>
        <v>製錬業者識別番号</v>
      </c>
      <c r="G4" s="216" t="str">
        <f ca="1">OFFSET(L!$C$1,MATCH("Smelter List"&amp;ADDRESS(ROW(),COLUMN(),4),L!$A:$A,0)-1,SL,,)</f>
        <v>製錬業者識別番号の発行元</v>
      </c>
      <c r="H4" s="144" t="str">
        <f ca="1">OFFSET(L!$C$1,MATCH("Smelter List"&amp;ADDRESS(ROW(),COLUMN(),4),L!$A:$A,0)-1,SL,,)</f>
        <v>製錬業者所在地：番地</v>
      </c>
      <c r="I4" s="144" t="str">
        <f ca="1">OFFSET(L!$C$1,MATCH("Smelter List"&amp;ADDRESS(ROW(),COLUMN(),4),L!$A:$A,0)-1,SL,,)</f>
        <v>製錬業者所在地：市</v>
      </c>
      <c r="J4" s="144" t="str">
        <f ca="1">OFFSET(L!$C$1,MATCH("Smelter List"&amp;ADDRESS(ROW(),COLUMN(),4),L!$A:$A,0)-1,SL,,)</f>
        <v>製錬施設所在地：州／県</v>
      </c>
      <c r="K4" s="144" t="str">
        <f ca="1">OFFSET(L!$C$1,MATCH("Smelter List"&amp;ADDRESS(ROW(),COLUMN(),4),L!$A:$A,0)-1,SL,,)</f>
        <v>製錬業者連絡先担当者名</v>
      </c>
      <c r="L4" s="144" t="str">
        <f ca="1">OFFSET(L!$C$1,MATCH("Smelter List"&amp;ADDRESS(ROW(),COLUMN(),4),L!$A:$A,0)-1,SL,,)</f>
        <v>製錬業者連絡先電子メール</v>
      </c>
      <c r="M4" s="144" t="str">
        <f ca="1">OFFSET(L!$C$1,MATCH("Smelter List"&amp;ADDRESS(ROW(),COLUMN(),4),L!$A:$A,0)-1,SL,,)</f>
        <v>今後の対策案</v>
      </c>
      <c r="N4" s="144" t="str">
        <f ca="1">OFFSET(L!$C$1,MATCH("Smelter List"&amp;ADDRESS(ROW(),COLUMN(),4),L!$A:$A,0)-1,SL,,)</f>
        <v>鉱山名を記入。再生利用品又はスクラップを調達した場合は「再生利用品」 又は「スクラップ」と記入</v>
      </c>
      <c r="O4" s="144" t="str">
        <f ca="1">OFFSET(L!$C$1,MATCH("Smelter List"&amp;ADDRESS(ROW(),COLUMN(),4),L!$A:$A,0)-1,SL,,)</f>
        <v>鉱山の所在地（国）を記入。再生利用品又はスクラップを調達した場合は「再生利用品」 又は「スクラップ」と記入</v>
      </c>
      <c r="P4" s="144" t="str">
        <f ca="1">OFFSET(L!$C$1,MATCH("Smelter List"&amp;ADDRESS(ROW(),COLUMN(),4),L!$A:$A,0)-1,SL,,)</f>
        <v>製錬業者の材料はすべて再生利用品又はスクラップ起源から調達されていますか？</v>
      </c>
      <c r="Q4" s="145" t="str">
        <f ca="1">OFFSET(L!$C$1,MATCH("Smelter List"&amp;ADDRESS(ROW(),COLUMN(),4),L!$A:$A,0)-1,SL,,)</f>
        <v>備考</v>
      </c>
      <c r="R4" s="216" t="s">
        <v>12367</v>
      </c>
      <c r="S4" s="216" t="s">
        <v>12350</v>
      </c>
      <c r="T4" s="216" t="s">
        <v>12351</v>
      </c>
      <c r="U4" s="200"/>
      <c r="W4" s="159" t="s">
        <v>1290</v>
      </c>
      <c r="X4" s="159" t="s">
        <v>912</v>
      </c>
      <c r="AH4" s="145" t="s">
        <v>477</v>
      </c>
    </row>
    <row r="5" spans="1:34" s="227" customFormat="1" ht="20.149999999999999"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149999999999999"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49999999999999"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49999999999999"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49999999999999"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49999999999999"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49999999999999"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49999999999999"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49999999999999"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49999999999999"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49999999999999"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49999999999999"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49999999999999"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49999999999999"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BBAFD2C-4305-4462-A123-2CBB0730F7F4}"/>
    </customSheetView>
  </customSheetViews>
  <mergeCells count="3">
    <mergeCell ref="J2:O2"/>
    <mergeCell ref="B3:E3"/>
    <mergeCell ref="G3:I3"/>
  </mergeCells>
  <phoneticPr fontId="102"/>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4" priority="9" stopIfTrue="1">
      <formula>IF(AND(B5&lt;&gt;"",C5=""),TRUE)</formula>
    </cfRule>
  </conditionalFormatting>
  <conditionalFormatting sqref="D5:D2504">
    <cfRule type="expression" dxfId="13" priority="13" stopIfTrue="1">
      <formula>IF(AND(LEN($C5)&gt;0,AND($C5&lt;&gt;"Smelter Not Listed",ISBLANK($D5))),1,0)</formula>
    </cfRule>
    <cfRule type="expression" dxfId="12" priority="20" stopIfTrue="1">
      <formula>IF(AND(D5="",$C5=$X$4),TRUE)</formula>
    </cfRule>
    <cfRule type="expression" dxfId="11" priority="21" stopIfTrue="1">
      <formula>IF(FIND("!",D5),TRUE)</formula>
    </cfRule>
  </conditionalFormatting>
  <conditionalFormatting sqref="E5:E2504 R5:R2504">
    <cfRule type="expression" dxfId="10" priority="7" stopIfTrue="1">
      <formula>IF(AND(E5="",$C5=$X$4),TRUE)</formula>
    </cfRule>
    <cfRule type="expression" dxfId="9" priority="8" stopIfTrue="1">
      <formula>IF(FIND("!",E5),TRUE)</formula>
    </cfRule>
  </conditionalFormatting>
  <conditionalFormatting sqref="F5:F2504">
    <cfRule type="expression" dxfId="8" priority="5" stopIfTrue="1">
      <formula>IF(AND(LEN($A5)&gt;0,$A5&lt;&gt;$F5),TRUE,FALSE)</formula>
    </cfRule>
  </conditionalFormatting>
  <conditionalFormatting sqref="G5:G2504">
    <cfRule type="expression" dxfId="7"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27">
      <c r="A1" s="392" t="str">
        <f ca="1">OFFSET(L!$C$1,MATCH("Checker"&amp;ADDRESS(ROW(),COLUMN(),4),L!$A:$A,0)-1,SL,,)</f>
        <v>顧客に書式を提出する前に、赤で表示されている必須項目について、すべて記入されているかを確認ください。</v>
      </c>
      <c r="B1" s="392"/>
      <c r="C1" s="392"/>
      <c r="D1" s="119" t="str">
        <f ca="1">OFFSET(L!$C$1,MATCH("Checker"&amp;ADDRESS(ROW(),COLUMN(),4),L!$A:$A,0)-1,SL,,)</f>
        <v>未記入の必須項目があります</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必須項目</v>
      </c>
      <c r="B3" s="68" t="str">
        <f ca="1">OFFSET(L!$C$1,MATCH("Checker"&amp;ADDRESS(ROW(),COLUMN(),4),L!$A:$A,0)-1,SL,,)</f>
        <v>回答</v>
      </c>
      <c r="C3" s="68" t="str">
        <f ca="1">OFFSET(L!$C$1,MATCH("Checker"&amp;ADDRESS(ROW(),COLUMN(),4),L!$A:$A,0)-1,SL,,)</f>
        <v>注</v>
      </c>
      <c r="D3" s="68" t="str">
        <f ca="1">OFFSET(L!$C$1,MATCH("Checker"&amp;ADDRESS(ROW(),COLUMN(),4),L!$A:$A,0)-1,SL,,)</f>
        <v>該当箇所へのリンク</v>
      </c>
      <c r="F3" s="69" t="s">
        <v>512</v>
      </c>
      <c r="G3" s="19" t="s">
        <v>511</v>
      </c>
      <c r="H3" s="19" t="s">
        <v>513</v>
      </c>
      <c r="I3" s="19" t="s">
        <v>1283</v>
      </c>
      <c r="J3" s="19" t="s">
        <v>1284</v>
      </c>
    </row>
    <row r="4" spans="1:10" ht="41">
      <c r="A4" s="90" t="str">
        <f ca="1">Declaration!B8</f>
        <v>会社名(*):</v>
      </c>
      <c r="B4" s="89" t="str">
        <f>Declaration!D8</f>
        <v>ポリプラ・エボニック株式会社</v>
      </c>
      <c r="C4" s="89" t="str">
        <f t="shared" ref="C4" ca="1" si="0">IF(H4=1,J4,I4)</f>
        <v>記入</v>
      </c>
      <c r="D4" s="95" t="str">
        <f>IF(H4=1,"Click here to enter Company Name","")</f>
        <v/>
      </c>
      <c r="E4" s="20" t="s">
        <v>1273</v>
      </c>
      <c r="F4" s="93">
        <v>1</v>
      </c>
      <c r="G4" s="70">
        <f t="shared" ref="G4" si="1">IF(B4=0,1,0)</f>
        <v>0</v>
      </c>
      <c r="H4" s="71">
        <f>F4*G4</f>
        <v>0</v>
      </c>
      <c r="I4" s="147" t="str">
        <f ca="1">OFFSET(L!$C$1,MATCH("Checker"&amp;"Comp",L!$A:$A,0)-1,SL,,)</f>
        <v>記入</v>
      </c>
      <c r="J4" s="148" t="str">
        <f ca="1">OFFSET(L!$C$1,MATCH("Checker"&amp;ADDRESS(ROW(),COLUMN(),4),L!$A:$A,0)-1,SL,,)</f>
        <v>「申告」タブのD8セルに御社名を記入してください</v>
      </c>
    </row>
    <row r="5" spans="1:10" ht="41">
      <c r="A5" s="90" t="str">
        <f ca="1">Declaration!B9</f>
        <v>申告範囲又はクラス(*)：</v>
      </c>
      <c r="B5" s="89" t="str">
        <f>Declaration!D9</f>
        <v>A. Company</v>
      </c>
      <c r="C5" s="89" t="str">
        <f ca="1">IF(H5=1,J5,I5)</f>
        <v>記入</v>
      </c>
      <c r="D5" s="95" t="str">
        <f>IF(H5=1,"Click here to enter Declaration Scope","")</f>
        <v/>
      </c>
      <c r="E5" s="20" t="s">
        <v>1273</v>
      </c>
      <c r="F5" s="93">
        <v>1</v>
      </c>
      <c r="G5" s="70">
        <f>IF(B5=0,1,0)</f>
        <v>0</v>
      </c>
      <c r="H5" s="71">
        <f t="shared" ref="H5" si="2">F5*G5</f>
        <v>0</v>
      </c>
      <c r="I5" s="147" t="str">
        <f ca="1">OFFSET(L!$C$1,MATCH("Checker"&amp;"Comp",L!$A:$A,0)-1,SL,,)</f>
        <v>記入</v>
      </c>
      <c r="J5" s="148" t="str">
        <f ca="1">OFFSET(L!$C$1,MATCH("Checker"&amp;ADDRESS(ROW(),COLUMN(),4),L!$A:$A,0)-1,SL,,)</f>
        <v>「申告」タブのD9セルで申告範囲を選択してください</v>
      </c>
    </row>
    <row r="6" spans="1:10" ht="41">
      <c r="A6" s="90" t="str">
        <f ca="1">Declaration!B10</f>
        <v>申告範囲の説明：</v>
      </c>
      <c r="B6" s="89">
        <f>Declaration!D10</f>
        <v>0</v>
      </c>
      <c r="C6" s="89" t="str">
        <f ca="1">IF(H6=1,J6,I6)</f>
        <v>記入</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記入</v>
      </c>
      <c r="J6" s="19" t="str">
        <f ca="1">OFFSET(L!$C$1,MATCH("Checker"&amp;ADDRESS(ROW(),COLUMN(),4),L!$A:$A,0)-1,SL,,)</f>
        <v>「申告」タブのD10セルに範囲内容を記入してください</v>
      </c>
    </row>
    <row r="7" spans="1:10" ht="41">
      <c r="A7" s="90" t="str">
        <f ca="1">Declaration!B15</f>
        <v>連絡先担当者名(*)</v>
      </c>
      <c r="B7" s="89" t="str">
        <f>Declaration!D15</f>
        <v>西 芳夫</v>
      </c>
      <c r="C7" s="89" t="str">
        <f ca="1">IF(H7=1,J7,I7)</f>
        <v>記入</v>
      </c>
      <c r="D7" s="95" t="str">
        <f>IF(H7=1,"Click here to enter Contact Name","")</f>
        <v/>
      </c>
      <c r="E7" s="20" t="s">
        <v>1273</v>
      </c>
      <c r="F7" s="93">
        <v>1</v>
      </c>
      <c r="G7" s="70">
        <f>IF(B7=0,1,0)</f>
        <v>0</v>
      </c>
      <c r="H7" s="71">
        <f t="shared" si="3"/>
        <v>0</v>
      </c>
      <c r="I7" s="147" t="str">
        <f ca="1">OFFSET(L!$C$1,MATCH("Checker"&amp;"Comp",L!$A:$A,0)-1,SL,,)</f>
        <v>記入</v>
      </c>
      <c r="J7" s="19" t="str">
        <f ca="1">OFFSET(L!$C$1,MATCH("Checker"&amp;ADDRESS(ROW(),COLUMN(),4),L!$A:$A,0)-1,SL,,)</f>
        <v>「申告」タブのD15セルに連絡先担当者名を記入してください</v>
      </c>
    </row>
    <row r="8" spans="1:10" ht="41">
      <c r="A8" s="90" t="str">
        <f ca="1">Declaration!B16</f>
        <v>連絡先担当者の電子メール(*)</v>
      </c>
      <c r="B8" s="89" t="str">
        <f>Declaration!D16</f>
        <v>yo.nishi@pp-evonik.com</v>
      </c>
      <c r="C8" s="89" t="str">
        <f ca="1">IF(H8=1,J8,I8)</f>
        <v>記入</v>
      </c>
      <c r="D8" s="95" t="str">
        <f>IF(H8=1,"Click here to enter Email-Contact","")</f>
        <v/>
      </c>
      <c r="E8" s="20" t="s">
        <v>1273</v>
      </c>
      <c r="F8" s="93">
        <v>1</v>
      </c>
      <c r="G8" s="70">
        <f>IF(ISNUMBER(SEARCH("@",B8)),0,1)</f>
        <v>0</v>
      </c>
      <c r="H8" s="71">
        <f t="shared" si="3"/>
        <v>0</v>
      </c>
      <c r="I8" s="147" t="str">
        <f ca="1">OFFSET(L!$C$1,MATCH("Checker"&amp;"Comp",L!$A:$A,0)-1,SL,,)</f>
        <v>記入</v>
      </c>
      <c r="J8" s="19" t="str">
        <f ca="1">OFFSET(L!$C$1,MATCH("Checker"&amp;ADDRESS(ROW(),COLUMN(),4),L!$A:$A,0)-1,SL,,)</f>
        <v>「申告」タブのD16セルに連絡先担当者の有効な電子メールを記入してください</v>
      </c>
    </row>
    <row r="9" spans="1:10" ht="41">
      <c r="A9" s="90" t="str">
        <f ca="1">Declaration!B17</f>
        <v>連絡先担当者の電話番号(*)</v>
      </c>
      <c r="B9" s="273" t="str">
        <f>Declaration!D17</f>
        <v>079-273-4965</v>
      </c>
      <c r="C9" s="89" t="str">
        <f ca="1">IF(H9=1,J9,I9)</f>
        <v>記入</v>
      </c>
      <c r="D9" s="95" t="str">
        <f>IF(H9=1,"Click here to enter Phone-Contact","")</f>
        <v/>
      </c>
      <c r="E9" s="20" t="s">
        <v>1273</v>
      </c>
      <c r="F9" s="93">
        <v>1</v>
      </c>
      <c r="G9" s="70">
        <f>IF(B9=0,1,0)</f>
        <v>0</v>
      </c>
      <c r="H9" s="71">
        <f t="shared" si="3"/>
        <v>0</v>
      </c>
      <c r="I9" s="147" t="str">
        <f ca="1">OFFSET(L!$C$1,MATCH("Checker"&amp;"Comp",L!$A:$A,0)-1,SL,,)</f>
        <v>記入</v>
      </c>
      <c r="J9" s="19" t="str">
        <f ca="1">OFFSET(L!$C$1,MATCH("Checker"&amp;ADDRESS(ROW(),COLUMN(),4),L!$A:$A,0)-1,SL,,)</f>
        <v>「申告」タブのD17セルに連絡先担当者の電話番号を記入してください</v>
      </c>
    </row>
    <row r="10" spans="1:10" ht="41">
      <c r="A10" s="90" t="str">
        <f ca="1">Declaration!B18</f>
        <v>回答責任者名(*)：</v>
      </c>
      <c r="B10" s="89" t="str">
        <f>Declaration!D18</f>
        <v>西 芳夫</v>
      </c>
      <c r="C10" s="89" t="str">
        <f t="shared" ref="C10" ca="1" si="4">IF(H10=1,J10,I10)</f>
        <v>記入</v>
      </c>
      <c r="D10" s="95" t="str">
        <f>IF(H10=1,"Click here to enter an Authorized Company Representative's name","")</f>
        <v/>
      </c>
      <c r="E10" s="20" t="s">
        <v>1273</v>
      </c>
      <c r="F10" s="93">
        <v>1</v>
      </c>
      <c r="G10" s="70">
        <f t="shared" ref="G10" si="5">IF(B10=0,1,0)</f>
        <v>0</v>
      </c>
      <c r="H10" s="71">
        <f t="shared" si="3"/>
        <v>0</v>
      </c>
      <c r="I10" s="147" t="str">
        <f ca="1">OFFSET(L!$C$1,MATCH("Checker"&amp;"Comp",L!$A:$A,0)-1,SL,,)</f>
        <v>記入</v>
      </c>
      <c r="J10" s="19" t="str">
        <f ca="1">OFFSET(L!$C$1,MATCH("Checker"&amp;ADDRESS(ROW(),COLUMN(),4),L!$A:$A,0)-1,SL,,)</f>
        <v>「申告」タブのD18セルに会社から正式に認められた代表者の連絡先担当者名を記入してください</v>
      </c>
    </row>
    <row r="11" spans="1:10" ht="41">
      <c r="A11" s="90" t="str">
        <f ca="1">Declaration!B20</f>
        <v>回答責任者の電子メール(*):</v>
      </c>
      <c r="B11" s="89" t="str">
        <f>Declaration!D20</f>
        <v>yo.nishi@pp-evonik.com</v>
      </c>
      <c r="C11" s="89" t="str">
        <f ca="1">IF(H11=1,J11,I11)</f>
        <v>記入</v>
      </c>
      <c r="D11" s="95" t="str">
        <f>IF(H11=1,"Click here to enter Representative's email","")</f>
        <v/>
      </c>
      <c r="E11" s="20" t="s">
        <v>1273</v>
      </c>
      <c r="F11" s="93">
        <v>1</v>
      </c>
      <c r="G11" s="70">
        <f>IF(ISNUMBER(SEARCH("@",B11)),0,1)</f>
        <v>0</v>
      </c>
      <c r="H11" s="71">
        <f t="shared" si="3"/>
        <v>0</v>
      </c>
      <c r="I11" s="147" t="str">
        <f ca="1">OFFSET(L!$C$1,MATCH("Checker"&amp;"Comp",L!$A:$A,0)-1,SL,,)</f>
        <v>記入</v>
      </c>
      <c r="J11" s="19" t="str">
        <f ca="1">OFFSET(L!$C$1,MATCH("Checker"&amp;ADDRESS(ROW(),COLUMN(),4),L!$A:$A,0)-1,SL,,)</f>
        <v>「申告」タブのD20セルに会社から正式に認められた代表者の有効な電子メールを記入してください</v>
      </c>
    </row>
    <row r="12" spans="1:10" ht="41">
      <c r="A12" s="90" t="str">
        <f ca="1">Declaration!B22</f>
        <v xml:space="preserve"> 記入日(*):</v>
      </c>
      <c r="B12" s="91">
        <f>Declaration!D22</f>
        <v>45825</v>
      </c>
      <c r="C12" s="89" t="str">
        <f ca="1">IF(H12=1,J12,I12)</f>
        <v>記入</v>
      </c>
      <c r="D12" s="95" t="str">
        <f>IF(H12=1,"Click here to enter Date of Completion","")</f>
        <v/>
      </c>
      <c r="E12" s="20" t="s">
        <v>1273</v>
      </c>
      <c r="F12" s="93">
        <v>1</v>
      </c>
      <c r="G12" s="70">
        <f>IF(B12=0,1,0)</f>
        <v>0</v>
      </c>
      <c r="H12" s="71">
        <f t="shared" si="3"/>
        <v>0</v>
      </c>
      <c r="I12" s="147" t="str">
        <f ca="1">OFFSET(L!$C$1,MATCH("Checker"&amp;"Comp",L!$A:$A,0)-1,SL,,)</f>
        <v>記入</v>
      </c>
      <c r="J12" s="19" t="str">
        <f ca="1">OFFSET(L!$C$1,MATCH("Checker"&amp;ADDRESS(ROW(),COLUMN(),4),L!$A:$A,0)-1,SL,,)</f>
        <v>「申告」タブのD22セルに書式への記入日を記入してください</v>
      </c>
    </row>
    <row r="13" spans="1:10" ht="67.5">
      <c r="A13" s="89" t="str">
        <f ca="1">Declaration!B25</f>
        <v>1）製品自体や製造過程で、3TGが意図的に添加又は使用されていますか？ （*）</v>
      </c>
      <c r="B13" s="92"/>
      <c r="C13" s="92"/>
      <c r="D13" s="96"/>
      <c r="E13" s="20" t="s">
        <v>783</v>
      </c>
      <c r="F13" s="93"/>
      <c r="H13" s="19">
        <f t="shared" si="3"/>
        <v>0</v>
      </c>
    </row>
    <row r="14" spans="1:10" ht="27.5">
      <c r="A14" s="90" t="str">
        <f ca="1">Declaration!B26</f>
        <v>タンタル</v>
      </c>
      <c r="B14" s="89" t="str">
        <f>Declaration!D26</f>
        <v>No</v>
      </c>
      <c r="C14" s="89" t="str">
        <f ca="1">IF(H14=1,J14,I14)</f>
        <v>記入</v>
      </c>
      <c r="D14" s="95" t="str">
        <f>IF(H14=1,"Click here to answer question 1 for Tantalum","")</f>
        <v/>
      </c>
      <c r="E14" s="20" t="s">
        <v>779</v>
      </c>
      <c r="F14" s="93">
        <v>1</v>
      </c>
      <c r="G14" s="70">
        <f>IF(B14=0,1,0)</f>
        <v>0</v>
      </c>
      <c r="H14" s="71">
        <f t="shared" si="3"/>
        <v>0</v>
      </c>
      <c r="I14" s="147" t="str">
        <f ca="1">OFFSET(L!$C$1,MATCH("Checker"&amp;"Comp",L!$A:$A,0)-1,SL,,)</f>
        <v>記入</v>
      </c>
      <c r="J14" s="148" t="str">
        <f ca="1">OFFSET(L!$C$1,MATCH("Checker"&amp;ADDRESS(ROW(),COLUMN(),4),L!$A:$A,0)-1,SL,,)</f>
        <v>タンタルが御社製品に意図的に付加された場合は「申告」タブのD26セルに申告してください</v>
      </c>
    </row>
    <row r="15" spans="1:10" ht="41">
      <c r="A15" s="90" t="str">
        <f ca="1">Declaration!B27</f>
        <v>錫</v>
      </c>
      <c r="B15" s="89" t="str">
        <f>Declaration!D27</f>
        <v>No</v>
      </c>
      <c r="C15" s="89" t="str">
        <f ca="1">IF(H15=1,J15,I15)</f>
        <v>記入</v>
      </c>
      <c r="D15" s="95" t="str">
        <f>IF(H15=1,"Click here to answer question 1 for Tin","")</f>
        <v/>
      </c>
      <c r="E15" s="20" t="s">
        <v>780</v>
      </c>
      <c r="F15" s="93">
        <v>1</v>
      </c>
      <c r="G15" s="70">
        <f>IF(B15=0,1,0)</f>
        <v>0</v>
      </c>
      <c r="H15" s="71">
        <f t="shared" si="3"/>
        <v>0</v>
      </c>
      <c r="I15" s="147" t="str">
        <f ca="1">OFFSET(L!$C$1,MATCH("Checker"&amp;"Comp",L!$A:$A,0)-1,SL,,)</f>
        <v>記入</v>
      </c>
      <c r="J15" s="148" t="str">
        <f ca="1">OFFSET(L!$C$1,MATCH("Checker"&amp;ADDRESS(ROW(),COLUMN(),4),L!$A:$A,0)-1,SL,,)</f>
        <v>錫が御社製品に意図的に付加された場合は「申告」タブのD27セルに申告してください</v>
      </c>
    </row>
    <row r="16" spans="1:10" ht="41">
      <c r="A16" s="90" t="str">
        <f ca="1">Declaration!B28</f>
        <v>金</v>
      </c>
      <c r="B16" s="89" t="str">
        <f>Declaration!D28</f>
        <v>No</v>
      </c>
      <c r="C16" s="89" t="str">
        <f ca="1">IF(H16=1,J16,I16)</f>
        <v>記入</v>
      </c>
      <c r="D16" s="95" t="str">
        <f>IF(H16=1,"Click here to answer question 1 for Gold","")</f>
        <v/>
      </c>
      <c r="E16" s="20" t="s">
        <v>780</v>
      </c>
      <c r="F16" s="93">
        <v>1</v>
      </c>
      <c r="G16" s="70">
        <f>IF(B16=0,1,0)</f>
        <v>0</v>
      </c>
      <c r="H16" s="71">
        <f t="shared" si="3"/>
        <v>0</v>
      </c>
      <c r="I16" s="147" t="str">
        <f ca="1">OFFSET(L!$C$1,MATCH("Checker"&amp;"Comp",L!$A:$A,0)-1,SL,,)</f>
        <v>記入</v>
      </c>
      <c r="J16" s="148" t="str">
        <f ca="1">OFFSET(L!$C$1,MATCH("Checker"&amp;ADDRESS(ROW(),COLUMN(),4),L!$A:$A,0)-1,SL,,)</f>
        <v>金が御社製品に意図的に付加された場合は「申告」タブのD28セルに申告してください</v>
      </c>
    </row>
    <row r="17" spans="1:10" ht="41">
      <c r="A17" s="90" t="str">
        <f ca="1">Declaration!B29</f>
        <v>タングステン</v>
      </c>
      <c r="B17" s="89" t="str">
        <f>Declaration!D29</f>
        <v>No</v>
      </c>
      <c r="C17" s="89" t="str">
        <f ca="1">IF(H17=1,J17,I17)</f>
        <v>記入</v>
      </c>
      <c r="D17" s="95" t="str">
        <f>IF(H17=1,"Click here to answer question 1 for Tungsten","")</f>
        <v/>
      </c>
      <c r="E17" s="20" t="s">
        <v>780</v>
      </c>
      <c r="F17" s="93">
        <v>1</v>
      </c>
      <c r="G17" s="70">
        <f>IF(B17=0,1,0)</f>
        <v>0</v>
      </c>
      <c r="H17" s="71">
        <f t="shared" si="3"/>
        <v>0</v>
      </c>
      <c r="I17" s="147" t="str">
        <f ca="1">OFFSET(L!$C$1,MATCH("Checker"&amp;"Comp",L!$A:$A,0)-1,SL,,)</f>
        <v>記入</v>
      </c>
      <c r="J17" s="148" t="str">
        <f ca="1">OFFSET(L!$C$1,MATCH("Checker"&amp;ADDRESS(ROW(),COLUMN(),4),L!$A:$A,0)-1,SL,,)</f>
        <v>タングステンが御社製品に意図的に付加された場合は「申告」タブのD29セルに申告してください</v>
      </c>
    </row>
    <row r="18" spans="1:10" ht="54">
      <c r="A18" s="89" t="str">
        <f ca="1">Declaration!B31</f>
        <v>2）3TGは製品に残留していますか？</v>
      </c>
      <c r="B18" s="92"/>
      <c r="C18" s="92"/>
      <c r="D18" s="96"/>
      <c r="E18" s="20" t="s">
        <v>781</v>
      </c>
      <c r="F18" s="93"/>
      <c r="J18" s="148"/>
    </row>
    <row r="19" spans="1:10" ht="41">
      <c r="A19" s="90" t="str">
        <f ca="1">Declaration!B32</f>
        <v>タンタル</v>
      </c>
      <c r="B19" s="89">
        <f>IF($B$14="Yes",Declaration!D32,0)</f>
        <v>0</v>
      </c>
      <c r="C19" s="89" t="str">
        <f ca="1">IF(H19=1,J19,I19)</f>
        <v>記入</v>
      </c>
      <c r="D19" s="97" t="str">
        <f>IF(H19=1,"Click here to answer question 2 for Tantalum","")</f>
        <v/>
      </c>
      <c r="E19" s="20" t="s">
        <v>780</v>
      </c>
      <c r="F19" s="94">
        <f>IF(B$14="No",0,1)</f>
        <v>0</v>
      </c>
      <c r="G19" s="70">
        <f>IF(B19=0,1,0)</f>
        <v>1</v>
      </c>
      <c r="H19" s="71">
        <f>F19*G19</f>
        <v>0</v>
      </c>
      <c r="I19" s="147" t="str">
        <f ca="1">OFFSET(L!$C$1,MATCH("Checker"&amp;"Comp",L!$A:$A,0)-1,SL,,)</f>
        <v>記入</v>
      </c>
      <c r="J19" s="148" t="str">
        <f ca="1">OFFSET(L!$C$1,MATCH("Checker"&amp;ADDRESS(ROW(),COLUMN(),4),L!$A:$A,0)-1,SL,,)</f>
        <v>タンタルが御社製品の生産に必要であり申告された完成品に含有されている場合は、「申告」タブのD32セルに申告してください</v>
      </c>
    </row>
    <row r="20" spans="1:10" ht="41">
      <c r="A20" s="90" t="str">
        <f ca="1">Declaration!B33</f>
        <v>錫</v>
      </c>
      <c r="B20" s="89">
        <f>IF($B$15="Yes",Declaration!D33,0)</f>
        <v>0</v>
      </c>
      <c r="C20" s="89" t="str">
        <f ca="1">IF(H20=1,J20,I20)</f>
        <v>記入</v>
      </c>
      <c r="D20" s="97" t="str">
        <f>IF(H20=1,"Click here to answer question 2 for Tin","")</f>
        <v/>
      </c>
      <c r="E20" s="20" t="s">
        <v>780</v>
      </c>
      <c r="F20" s="94">
        <f>IF(B$15="No",0,1)</f>
        <v>0</v>
      </c>
      <c r="G20" s="70">
        <f>IF(B20=0,1,0)</f>
        <v>1</v>
      </c>
      <c r="H20" s="71">
        <f>F20*G20</f>
        <v>0</v>
      </c>
      <c r="I20" s="147" t="str">
        <f ca="1">OFFSET(L!$C$1,MATCH("Checker"&amp;"Comp",L!$A:$A,0)-1,SL,,)</f>
        <v>記入</v>
      </c>
      <c r="J20" s="148" t="str">
        <f ca="1">OFFSET(L!$C$1,MATCH("Checker"&amp;ADDRESS(ROW(),COLUMN(),4),L!$A:$A,0)-1,SL,,)</f>
        <v>錫が御社製品の生産に必要であり申告された完成品に含有されている場合は、「申告」タブのD33セルに申告してください</v>
      </c>
    </row>
    <row r="21" spans="1:10" ht="41">
      <c r="A21" s="90" t="str">
        <f ca="1">Declaration!B34</f>
        <v>金</v>
      </c>
      <c r="B21" s="89">
        <f>IF($B$16="Yes",Declaration!D34,0)</f>
        <v>0</v>
      </c>
      <c r="C21" s="89" t="str">
        <f ca="1">IF(H21=1,J21,I21)</f>
        <v>記入</v>
      </c>
      <c r="D21" s="97" t="str">
        <f>IF(H21=1,"Click here to answer question 2 for Gold","")</f>
        <v/>
      </c>
      <c r="E21" s="20" t="s">
        <v>780</v>
      </c>
      <c r="F21" s="94">
        <f>IF(B$16="No",0,1)</f>
        <v>0</v>
      </c>
      <c r="G21" s="70">
        <f>IF(B21=0,1,0)</f>
        <v>1</v>
      </c>
      <c r="H21" s="71">
        <f>F21*G21</f>
        <v>0</v>
      </c>
      <c r="I21" s="147" t="str">
        <f ca="1">OFFSET(L!$C$1,MATCH("Checker"&amp;"Comp",L!$A:$A,0)-1,SL,,)</f>
        <v>記入</v>
      </c>
      <c r="J21" s="148" t="str">
        <f ca="1">OFFSET(L!$C$1,MATCH("Checker"&amp;ADDRESS(ROW(),COLUMN(),4),L!$A:$A,0)-1,SL,,)</f>
        <v>金が御社製品の生産に必要であり申告された完成品に含有されている場合は、「申告」タブのD34セルに申告してください</v>
      </c>
    </row>
    <row r="22" spans="1:10" ht="41">
      <c r="A22" s="90" t="str">
        <f ca="1">Declaration!B35</f>
        <v>タングステン</v>
      </c>
      <c r="B22" s="89">
        <f>IF($B$17="Yes",Declaration!D35,0)</f>
        <v>0</v>
      </c>
      <c r="C22" s="89" t="str">
        <f ca="1">IF(H22=1,J22,I22)</f>
        <v>記入</v>
      </c>
      <c r="D22" s="97" t="str">
        <f>IF(H22=1,"Click here to answer question 2 for Tungsten","")</f>
        <v/>
      </c>
      <c r="E22" s="20" t="s">
        <v>780</v>
      </c>
      <c r="F22" s="94">
        <f>IF(B$17="No",0,1)</f>
        <v>0</v>
      </c>
      <c r="G22" s="70">
        <f>IF(B22=0,1,0)</f>
        <v>1</v>
      </c>
      <c r="H22" s="71">
        <f>F22*G22</f>
        <v>0</v>
      </c>
      <c r="I22" s="147" t="str">
        <f ca="1">OFFSET(L!$C$1,MATCH("Checker"&amp;"Comp",L!$A:$A,0)-1,SL,,)</f>
        <v>記入</v>
      </c>
      <c r="J22" s="148" t="str">
        <f ca="1">OFFSET(L!$C$1,MATCH("Checker"&amp;ADDRESS(ROW(),COLUMN(),4),L!$A:$A,0)-1,SL,,)</f>
        <v>タングステンが御社製品の生産に必要であり申告された完成品に含有されている場合は、「申告」タブのD35セルに申告してください</v>
      </c>
    </row>
    <row r="23" spans="1:10" ht="57.75" customHeight="1">
      <c r="A23" s="89" t="str">
        <f ca="1">Declaration!B37</f>
        <v>3）貴社サプライチェーン内の製錬業者のいずれかが、対象国を3TGの原産地としていますか？（SEC用語。定義タブを参照）</v>
      </c>
      <c r="B23" s="92"/>
      <c r="C23" s="92"/>
      <c r="D23" s="96"/>
      <c r="E23" s="20" t="s">
        <v>780</v>
      </c>
      <c r="F23" s="93"/>
      <c r="J23" s="148"/>
    </row>
    <row r="24" spans="1:10" ht="41">
      <c r="A24" s="90" t="str">
        <f ca="1">Declaration!B38</f>
        <v>タンタル</v>
      </c>
      <c r="B24" s="89">
        <f>IF(AND($B$14="Yes",$B$19="Yes"),Declaration!D38,0)</f>
        <v>0</v>
      </c>
      <c r="C24" s="89" t="str">
        <f ca="1">IF(H24=1,J24,I24)</f>
        <v>記入</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記入</v>
      </c>
      <c r="J24" s="19" t="str">
        <f ca="1">OFFSET(L!$C$1,MATCH("Checker"&amp;ADDRESS(ROW(),COLUMN(),4),L!$A:$A,0)-1,SL,,)</f>
        <v>本調査回答で申告された製品範囲内で使用されるタンタルがDRCまたは隣接国を原産とする場合は、「申告」タブのD38セルに申告してください</v>
      </c>
    </row>
    <row r="25" spans="1:10" ht="41">
      <c r="A25" s="90" t="str">
        <f ca="1">Declaration!B39</f>
        <v>錫</v>
      </c>
      <c r="B25" s="89">
        <f>IF(AND($B$15="Yes",$B$20="Yes"),Declaration!D39,0)</f>
        <v>0</v>
      </c>
      <c r="C25" s="89" t="str">
        <f ca="1">IF(H25=1,J25,I25)</f>
        <v>記入</v>
      </c>
      <c r="D25" s="97" t="str">
        <f>IF(H25=1,"Click here to answer question 3 for Tin","")</f>
        <v/>
      </c>
      <c r="E25" s="20" t="s">
        <v>780</v>
      </c>
      <c r="F25" s="94">
        <f>IF(OR(B15="No",B20="No"),0,1)</f>
        <v>0</v>
      </c>
      <c r="G25" s="70">
        <f>IF(B25=0,1,0)</f>
        <v>1</v>
      </c>
      <c r="H25" s="71">
        <f>F25*G25</f>
        <v>0</v>
      </c>
      <c r="I25" s="147" t="str">
        <f ca="1">OFFSET(L!$C$1,MATCH("Checker"&amp;"Comp",L!$A:$A,0)-1,SL,,)</f>
        <v>記入</v>
      </c>
      <c r="J25" s="19" t="str">
        <f ca="1">OFFSET(L!$C$1,MATCH("Checker"&amp;ADDRESS(ROW(),COLUMN(),4),L!$A:$A,0)-1,SL,,)</f>
        <v>本調査回答で申告された製品範囲内で使用される錫がDRCまたは隣接国を原産とする場合は、「申告」タブのD39セルに申告してください</v>
      </c>
    </row>
    <row r="26" spans="1:10" ht="41">
      <c r="A26" s="90" t="str">
        <f ca="1">Declaration!B40</f>
        <v>金</v>
      </c>
      <c r="B26" s="89">
        <f>IF(AND($B$16="Yes",$B$21="Yes"),Declaration!D40,0)</f>
        <v>0</v>
      </c>
      <c r="C26" s="89" t="str">
        <f ca="1">IF(H26=1,J26,I26)</f>
        <v>記入</v>
      </c>
      <c r="D26" s="97" t="str">
        <f>IF(H26=1,"Click here to answer question 3 for Gold","")</f>
        <v/>
      </c>
      <c r="E26" s="20" t="s">
        <v>780</v>
      </c>
      <c r="F26" s="94">
        <f>IF(OR(B16="No",B21="No"),0,1)</f>
        <v>0</v>
      </c>
      <c r="G26" s="70">
        <f>IF(B26=0,1,0)</f>
        <v>1</v>
      </c>
      <c r="H26" s="71">
        <f>F26*G26</f>
        <v>0</v>
      </c>
      <c r="I26" s="147" t="str">
        <f ca="1">OFFSET(L!$C$1,MATCH("Checker"&amp;"Comp",L!$A:$A,0)-1,SL,,)</f>
        <v>記入</v>
      </c>
      <c r="J26" s="19" t="str">
        <f ca="1">OFFSET(L!$C$1,MATCH("Checker"&amp;ADDRESS(ROW(),COLUMN(),4),L!$A:$A,0)-1,SL,,)</f>
        <v>本調査回答で申告された製品範囲内で使用される金がDRCまたは隣接国を原産とする場合は、「申告」タブのD40セルに申告してください</v>
      </c>
    </row>
    <row r="27" spans="1:10" ht="41">
      <c r="A27" s="90" t="str">
        <f ca="1">Declaration!B41</f>
        <v>タングステン</v>
      </c>
      <c r="B27" s="89">
        <f>IF(AND($B$17="Yes",$B$22="Yes"),Declaration!D41,0)</f>
        <v>0</v>
      </c>
      <c r="C27" s="89" t="str">
        <f ca="1">IF(H27=1,J27,I27)</f>
        <v>記入</v>
      </c>
      <c r="D27" s="97" t="str">
        <f>IF(H27=1,"Click here to answer question 3 for Tungsten","")</f>
        <v/>
      </c>
      <c r="E27" s="20" t="s">
        <v>780</v>
      </c>
      <c r="F27" s="94">
        <f>IF(OR(B17="No",B22="No"),0,1)</f>
        <v>0</v>
      </c>
      <c r="G27" s="70">
        <f>IF(B27=0,1,0)</f>
        <v>1</v>
      </c>
      <c r="H27" s="71">
        <f>F27*G27</f>
        <v>0</v>
      </c>
      <c r="I27" s="147" t="str">
        <f ca="1">OFFSET(L!$C$1,MATCH("Checker"&amp;"Comp",L!$A:$A,0)-1,SL,,)</f>
        <v>記入</v>
      </c>
      <c r="J27" s="19" t="str">
        <f ca="1">OFFSET(L!$C$1,MATCH("Checker"&amp;ADDRESS(ROW(),COLUMN(),4),L!$A:$A,0)-1,SL,,)</f>
        <v>本調査回答で申告された製品範囲内で使用されるタングステンがDRCまたは隣接国を原産とする場合は、「申告」タブのD41セルに申告してください</v>
      </c>
    </row>
    <row r="28" spans="1:10" ht="39.65" customHeight="1">
      <c r="A28" s="89" t="str">
        <f ca="1">Declaration!B43</f>
        <v>4)貴社サプライチェーン内の製錬業者のいずれかが、紛争地域及び高リスク地域を3TGの原産地としていますか？</v>
      </c>
      <c r="B28" s="89"/>
      <c r="C28" s="89"/>
      <c r="D28" s="97"/>
      <c r="E28" s="20"/>
      <c r="F28" s="20"/>
      <c r="G28" s="20"/>
      <c r="I28" s="147"/>
    </row>
    <row r="29" spans="1:10" ht="41.15" customHeight="1">
      <c r="A29" s="90" t="str">
        <f ca="1">Declaration!B44</f>
        <v>タンタル</v>
      </c>
      <c r="B29" s="89">
        <f>IF(AND($B$14="Yes",$B$19="Yes"),Declaration!D44,0)</f>
        <v>0</v>
      </c>
      <c r="C29" s="89" t="str">
        <f ca="1">IF(H29=1,J29,I29)</f>
        <v>記入</v>
      </c>
      <c r="D29" s="260" t="str">
        <f>IF(H29=1,"Click here to answer question 4 for Tantalum","")</f>
        <v/>
      </c>
      <c r="E29" s="20"/>
      <c r="F29" s="94">
        <f>F24</f>
        <v>0</v>
      </c>
      <c r="G29" s="70">
        <f t="shared" ref="G29" si="8">IF(B29=0,1,0)</f>
        <v>1</v>
      </c>
      <c r="H29" s="71">
        <f t="shared" ref="H29" si="9">F29*G29</f>
        <v>0</v>
      </c>
      <c r="I29" s="147" t="str">
        <f ca="1">OFFSET(L!$C$1,MATCH("Checker"&amp;"Comp",L!$A:$A,0)-1,SL,,)</f>
        <v>記入</v>
      </c>
      <c r="J29" s="19" t="str">
        <f ca="1">OFFSET(L!$C$1,MATCH("Checker"&amp;ADDRESS(ROW(),COLUMN(),4),L!$A:$A,0)-1,SL,,)</f>
        <v>本調査回答で申告された製品範囲内で使用されるタンタルが紛争地域及び高リスクエリアを原産とする場合は、「申告」タブのD44セルに申告してください</v>
      </c>
    </row>
    <row r="30" spans="1:10" ht="41.15" customHeight="1">
      <c r="A30" s="90" t="str">
        <f ca="1">Declaration!B45</f>
        <v>錫</v>
      </c>
      <c r="B30" s="89">
        <f>IF(AND($B$15="Yes",$B$20="Yes"),Declaration!D45,0)</f>
        <v>0</v>
      </c>
      <c r="C30" s="89" t="str">
        <f ca="1">IF(H30=1,J30,I30)</f>
        <v>記入</v>
      </c>
      <c r="D30" s="260" t="str">
        <f>IF(H30=1,"Click here to answer question 4 for Tin","")</f>
        <v/>
      </c>
      <c r="E30" s="20"/>
      <c r="F30" s="94">
        <f>F25</f>
        <v>0</v>
      </c>
      <c r="G30" s="70">
        <f>IF(B30=0,1,0)</f>
        <v>1</v>
      </c>
      <c r="H30" s="71">
        <f>F30*G30</f>
        <v>0</v>
      </c>
      <c r="I30" s="147" t="str">
        <f ca="1">OFFSET(L!$C$1,MATCH("Checker"&amp;"Comp",L!$A:$A,0)-1,SL,,)</f>
        <v>記入</v>
      </c>
      <c r="J30" s="19" t="str">
        <f ca="1">OFFSET(L!$C$1,MATCH("Checker"&amp;ADDRESS(ROW(),COLUMN(),4),L!$A:$A,0)-1,SL,,)</f>
        <v>本調査回答で申告された製品範囲内で使用される錫が紛争地域及び高リスクエリアを原産とする場合は、「申告」タブのD45セルに申告してください</v>
      </c>
    </row>
    <row r="31" spans="1:10" ht="41.15" customHeight="1">
      <c r="A31" s="90" t="str">
        <f ca="1">Declaration!B46</f>
        <v>金</v>
      </c>
      <c r="B31" s="89">
        <f>IF(AND($B$16="Yes",$B$21="Yes"),Declaration!D46,0)</f>
        <v>0</v>
      </c>
      <c r="C31" s="89" t="str">
        <f ca="1">IF(H31=1,J31,I31)</f>
        <v>記入</v>
      </c>
      <c r="D31" s="260" t="str">
        <f>IF(H31=1,"Click here to answer question 4 for Gold","")</f>
        <v/>
      </c>
      <c r="E31" s="20"/>
      <c r="F31" s="94">
        <f>F26</f>
        <v>0</v>
      </c>
      <c r="G31" s="70">
        <f>IF(B31=0,1,0)</f>
        <v>1</v>
      </c>
      <c r="H31" s="71">
        <f>F31*G31</f>
        <v>0</v>
      </c>
      <c r="I31" s="147" t="str">
        <f ca="1">OFFSET(L!$C$1,MATCH("Checker"&amp;"Comp",L!$A:$A,0)-1,SL,,)</f>
        <v>記入</v>
      </c>
      <c r="J31" s="19" t="str">
        <f ca="1">OFFSET(L!$C$1,MATCH("Checker"&amp;ADDRESS(ROW(),COLUMN(),4),L!$A:$A,0)-1,SL,,)</f>
        <v>本調査回答で申告された製品範囲内で使用される金が紛争地域及び高リスクエリアを原産とする場合は、「申告」タブのD46セルに申告してください</v>
      </c>
    </row>
    <row r="32" spans="1:10" ht="41.15" customHeight="1">
      <c r="A32" s="90" t="str">
        <f ca="1">Declaration!B47</f>
        <v>タングステン</v>
      </c>
      <c r="B32" s="89">
        <f>IF(AND($B$17="Yes",$B$22="Yes"),Declaration!D47,0)</f>
        <v>0</v>
      </c>
      <c r="C32" s="89" t="str">
        <f ca="1">IF(H32=1,J32,I32)</f>
        <v>記入</v>
      </c>
      <c r="D32" s="260" t="str">
        <f>IF(H32=1,"Click here to answer question 4 for Tungsten","")</f>
        <v/>
      </c>
      <c r="E32" s="20"/>
      <c r="F32" s="94">
        <f>F27</f>
        <v>0</v>
      </c>
      <c r="G32" s="70">
        <f>IF(B32=0,1,0)</f>
        <v>1</v>
      </c>
      <c r="H32" s="71">
        <f>F32*G32</f>
        <v>0</v>
      </c>
      <c r="I32" s="147" t="str">
        <f ca="1">OFFSET(L!$C$1,MATCH("Checker"&amp;"Comp",L!$A:$A,0)-1,SL,,)</f>
        <v>記入</v>
      </c>
      <c r="J32" s="19" t="str">
        <f ca="1">OFFSET(L!$C$1,MATCH("Checker"&amp;ADDRESS(ROW(),COLUMN(),4),L!$A:$A,0)-1,SL,,)</f>
        <v>本調査回答で申告された製品範囲内で使用されるタングステンが紛争地域及び高リスクエリアを原産とする場合は、「申告」タブのD47セルに申告してください</v>
      </c>
    </row>
    <row r="33" spans="1:10" ht="40.5">
      <c r="A33" s="89" t="str">
        <f ca="1">Declaration!B49</f>
        <v>5)3TG（貴社の製品の機能性又は生産に必要なもの）は全て、再生利用品又はスクラップ起源から調達していますか？</v>
      </c>
      <c r="B33" s="92"/>
      <c r="C33" s="92"/>
      <c r="D33" s="96"/>
      <c r="E33" s="20" t="s">
        <v>1273</v>
      </c>
      <c r="F33" s="93"/>
      <c r="J33" s="148"/>
    </row>
    <row r="34" spans="1:10" ht="41">
      <c r="A34" s="90" t="str">
        <f ca="1">Declaration!B50</f>
        <v>タンタル</v>
      </c>
      <c r="B34" s="89">
        <f>IF(AND($B$14="Yes",$B$19="Yes"),Declaration!D50,0)</f>
        <v>0</v>
      </c>
      <c r="C34" s="89" t="str">
        <f ca="1">IF(H34=1,J34,I34)</f>
        <v>記入</v>
      </c>
      <c r="D34" s="260" t="str">
        <f>IF(H34=1,"Click here to answer question 5 for Tantalum","")</f>
        <v/>
      </c>
      <c r="E34" s="20" t="s">
        <v>1273</v>
      </c>
      <c r="F34" s="94">
        <f>F24</f>
        <v>0</v>
      </c>
      <c r="G34" s="70">
        <f>IF(B34=0,1,0)</f>
        <v>1</v>
      </c>
      <c r="H34" s="71">
        <f>F34*G34</f>
        <v>0</v>
      </c>
      <c r="I34" s="147" t="str">
        <f ca="1">OFFSET(L!$C$1,MATCH("Checker"&amp;"Comp",L!$A:$A,0)-1,SL,,)</f>
        <v>記入</v>
      </c>
      <c r="J34" s="148" t="str">
        <f ca="1">OFFSET(L!$C$1,MATCH("Checker"&amp;ADDRESS(ROW(),COLUMN(),4),L!$A:$A,0)-1,SL,,)</f>
        <v>本調査回答で申告された製品範囲内で使用されるタンタルが100％再生利用品又はスクラップ起源から調達されている場合は、「申告」タブのD44セルに申告してください</v>
      </c>
    </row>
    <row r="35" spans="1:10" ht="41">
      <c r="A35" s="90" t="str">
        <f ca="1">Declaration!B51</f>
        <v>錫</v>
      </c>
      <c r="B35" s="89">
        <f>IF(AND($B$15="Yes",$B$20="Yes"),Declaration!D51,0)</f>
        <v>0</v>
      </c>
      <c r="C35" s="89" t="str">
        <f ca="1">IF(H35=1,J35,I35)</f>
        <v>記入</v>
      </c>
      <c r="D35" s="260" t="str">
        <f>IF(H35=1,"Click here to answer question 5 for Tin","")</f>
        <v/>
      </c>
      <c r="E35" s="20" t="s">
        <v>1273</v>
      </c>
      <c r="F35" s="94">
        <f>F25</f>
        <v>0</v>
      </c>
      <c r="G35" s="70">
        <f>IF(B35=0,1,0)</f>
        <v>1</v>
      </c>
      <c r="H35" s="71">
        <f>F35*G35</f>
        <v>0</v>
      </c>
      <c r="I35" s="147" t="str">
        <f ca="1">OFFSET(L!$C$1,MATCH("Checker"&amp;"Comp",L!$A:$A,0)-1,SL,,)</f>
        <v>記入</v>
      </c>
      <c r="J35" s="148" t="str">
        <f ca="1">OFFSET(L!$C$1,MATCH("Checker"&amp;ADDRESS(ROW(),COLUMN(),4),L!$A:$A,0)-1,SL,,)</f>
        <v>本調査回答で申告された製品範囲内で使用される錫が100％再生利用品又はスクラップ起源から調達されている場合は、「申告」タブのD45セルに申告してください</v>
      </c>
    </row>
    <row r="36" spans="1:10" ht="41">
      <c r="A36" s="90" t="str">
        <f ca="1">Declaration!B52</f>
        <v>金</v>
      </c>
      <c r="B36" s="89">
        <f>IF(AND($B$16="Yes",$B$21="Yes"),Declaration!D52,0)</f>
        <v>0</v>
      </c>
      <c r="C36" s="89" t="str">
        <f ca="1">IF(H36=1,J36,I36)</f>
        <v>記入</v>
      </c>
      <c r="D36" s="260" t="str">
        <f>IF(H36=1,"Click here to answer question 5 for Gold","")</f>
        <v/>
      </c>
      <c r="E36" s="20" t="s">
        <v>1273</v>
      </c>
      <c r="F36" s="94">
        <f>F26</f>
        <v>0</v>
      </c>
      <c r="G36" s="70">
        <f>IF(B36=0,1,0)</f>
        <v>1</v>
      </c>
      <c r="H36" s="71">
        <f>F36*G36</f>
        <v>0</v>
      </c>
      <c r="I36" s="147" t="str">
        <f ca="1">OFFSET(L!$C$1,MATCH("Checker"&amp;"Comp",L!$A:$A,0)-1,SL,,)</f>
        <v>記入</v>
      </c>
      <c r="J36" s="148" t="str">
        <f ca="1">OFFSET(L!$C$1,MATCH("Checker"&amp;ADDRESS(ROW(),COLUMN(),4),L!$A:$A,0)-1,SL,,)</f>
        <v>本調査回答で申告された製品範囲内で使用される金が100％再生利用品又はスクラップ起源から調達されている場合は、「申告」タブのD46セルに申告してください</v>
      </c>
    </row>
    <row r="37" spans="1:10" ht="41">
      <c r="A37" s="90" t="str">
        <f ca="1">Declaration!B53</f>
        <v>タングステン</v>
      </c>
      <c r="B37" s="89">
        <f>IF(AND($B$17="Yes",$B$22="Yes"),Declaration!D53,0)</f>
        <v>0</v>
      </c>
      <c r="C37" s="89" t="str">
        <f ca="1">IF(H37=1,J37,I37)</f>
        <v>記入</v>
      </c>
      <c r="D37" s="260" t="str">
        <f>IF(H37=1,"Click here to answer question 5 for Tungsten","")</f>
        <v/>
      </c>
      <c r="E37" s="20" t="s">
        <v>1273</v>
      </c>
      <c r="F37" s="94">
        <f>F27</f>
        <v>0</v>
      </c>
      <c r="G37" s="70">
        <f>IF(B37=0,1,0)</f>
        <v>1</v>
      </c>
      <c r="H37" s="71">
        <f>F37*G37</f>
        <v>0</v>
      </c>
      <c r="I37" s="147" t="str">
        <f ca="1">OFFSET(L!$C$1,MATCH("Checker"&amp;"Comp",L!$A:$A,0)-1,SL,,)</f>
        <v>記入</v>
      </c>
      <c r="J37" s="148" t="str">
        <f ca="1">OFFSET(L!$C$1,MATCH("Checker"&amp;ADDRESS(ROW(),COLUMN(),4),L!$A:$A,0)-1,SL,,)</f>
        <v>本調査回答で申告された製品範囲内で使用されるタングステンが100％再生利用品又はスクラップ起源から調達されている場合は、「申告」タブのD47セルに申告してください</v>
      </c>
    </row>
    <row r="38" spans="1:10" ht="40.5">
      <c r="A38" s="89" t="str">
        <f ca="1">Declaration!B55</f>
        <v>6）サプライチェーン調査に回答した関連するサプライヤーは何パーセントですか？</v>
      </c>
      <c r="B38" s="92"/>
      <c r="C38" s="92"/>
      <c r="D38" s="96"/>
      <c r="E38" s="20" t="s">
        <v>780</v>
      </c>
      <c r="F38" s="93"/>
    </row>
    <row r="39" spans="1:10" ht="27.5">
      <c r="A39" s="90" t="str">
        <f ca="1">Declaration!B56</f>
        <v>タンタル</v>
      </c>
      <c r="B39" s="268">
        <f>IF(AND($B$14="Yes",$B$19="Yes"),Declaration!D56,0)</f>
        <v>0</v>
      </c>
      <c r="C39" s="89" t="str">
        <f ca="1">IF(H39=1,J39,I39)</f>
        <v>記入</v>
      </c>
      <c r="D39" s="261" t="str">
        <f>IF(H39=1,"Click here to answer question 6 for Tantalum","")</f>
        <v/>
      </c>
      <c r="E39" s="20" t="s">
        <v>779</v>
      </c>
      <c r="F39" s="94">
        <f>F24</f>
        <v>0</v>
      </c>
      <c r="G39" s="70">
        <f>IF(B39=0,1,0)</f>
        <v>1</v>
      </c>
      <c r="H39" s="71">
        <f>F39*G39</f>
        <v>0</v>
      </c>
      <c r="I39" s="147" t="str">
        <f ca="1">OFFSET(L!$C$1,MATCH("Checker"&amp;"Comp",L!$A:$A,0)-1,SL,,)</f>
        <v>記入</v>
      </c>
      <c r="J39" s="19" t="str">
        <f ca="1">OFFSET(L!$C$1,MATCH("Checker"&amp;ADDRESS(ROW(),COLUMN(),4),L!$A:$A,0)-1,SL,,)</f>
        <v>サプライヤーの精錬業者情報の完全性を割合（%）で「申告」タブのD50セルに記入してください</v>
      </c>
    </row>
    <row r="40" spans="1:10" ht="27.5">
      <c r="A40" s="90" t="str">
        <f ca="1">Declaration!B57</f>
        <v>錫</v>
      </c>
      <c r="B40" s="268">
        <f>IF(AND($B$15="Yes",$B$20="Yes"),Declaration!D57,0)</f>
        <v>0</v>
      </c>
      <c r="C40" s="89" t="str">
        <f ca="1">IF(H40=1,J40,I40)</f>
        <v>記入</v>
      </c>
      <c r="D40" s="261" t="str">
        <f>IF(H40=1,"Click here to answer question 6 for Tin","")</f>
        <v/>
      </c>
      <c r="E40" s="20" t="s">
        <v>779</v>
      </c>
      <c r="F40" s="94">
        <f>F25</f>
        <v>0</v>
      </c>
      <c r="G40" s="70">
        <f>IF(B40=0,1,0)</f>
        <v>1</v>
      </c>
      <c r="H40" s="71">
        <f>F40*G40</f>
        <v>0</v>
      </c>
      <c r="I40" s="147" t="str">
        <f ca="1">OFFSET(L!$C$1,MATCH("Checker"&amp;"Comp",L!$A:$A,0)-1,SL,,)</f>
        <v>記入</v>
      </c>
      <c r="J40" s="19" t="str">
        <f ca="1">OFFSET(L!$C$1,MATCH("Checker"&amp;ADDRESS(ROW(),COLUMN(),4),L!$A:$A,0)-1,SL,,)</f>
        <v>サプライヤーの精錬業者情報の完全性を割合（%）で「申告」タブのD51セルに記入してください</v>
      </c>
    </row>
    <row r="41" spans="1:10" ht="27.5">
      <c r="A41" s="90" t="str">
        <f ca="1">Declaration!B58</f>
        <v>金</v>
      </c>
      <c r="B41" s="268">
        <f>IF(AND($B$16="Yes",$B$21="Yes"),Declaration!D58,0)</f>
        <v>0</v>
      </c>
      <c r="C41" s="89" t="str">
        <f ca="1">IF(H41=1,J41,I41)</f>
        <v>記入</v>
      </c>
      <c r="D41" s="261" t="str">
        <f>IF(H41=1,"Click here to answer question 6 for Gold","")</f>
        <v/>
      </c>
      <c r="E41" s="20" t="s">
        <v>779</v>
      </c>
      <c r="F41" s="94">
        <f>F26</f>
        <v>0</v>
      </c>
      <c r="G41" s="70">
        <f>IF(B41=0,1,0)</f>
        <v>1</v>
      </c>
      <c r="H41" s="71">
        <f>F41*G41</f>
        <v>0</v>
      </c>
      <c r="I41" s="147" t="str">
        <f ca="1">OFFSET(L!$C$1,MATCH("Checker"&amp;"Comp",L!$A:$A,0)-1,SL,,)</f>
        <v>記入</v>
      </c>
      <c r="J41" s="19" t="str">
        <f ca="1">OFFSET(L!$C$1,MATCH("Checker"&amp;ADDRESS(ROW(),COLUMN(),4),L!$A:$A,0)-1,SL,,)</f>
        <v>サプライヤーの精錬業者情報の完全性を割合（%）で「申告」タブのD52セルに記入してください</v>
      </c>
    </row>
    <row r="42" spans="1:10" ht="27.5">
      <c r="A42" s="90" t="str">
        <f ca="1">Declaration!B59</f>
        <v>タングステン</v>
      </c>
      <c r="B42" s="268">
        <f>IF(AND($B$17="Yes",$B$22="Yes"),Declaration!D59,0)</f>
        <v>0</v>
      </c>
      <c r="C42" s="89" t="str">
        <f ca="1">IF(H42=1,J42,I42)</f>
        <v>記入</v>
      </c>
      <c r="D42" s="261" t="str">
        <f>IF(H42=1,"Click here to answer question 6 for Tungsten","")</f>
        <v/>
      </c>
      <c r="E42" s="20" t="s">
        <v>779</v>
      </c>
      <c r="F42" s="94">
        <f>F27</f>
        <v>0</v>
      </c>
      <c r="G42" s="70">
        <f>IF(B42=0,1,0)</f>
        <v>1</v>
      </c>
      <c r="H42" s="71">
        <f>F42*G42</f>
        <v>0</v>
      </c>
      <c r="I42" s="147" t="str">
        <f ca="1">OFFSET(L!$C$1,MATCH("Checker"&amp;"Comp",L!$A:$A,0)-1,SL,,)</f>
        <v>記入</v>
      </c>
      <c r="J42" s="19" t="str">
        <f ca="1">OFFSET(L!$C$1,MATCH("Checker"&amp;ADDRESS(ROW(),COLUMN(),4),L!$A:$A,0)-1,SL,,)</f>
        <v>サプライヤーの精錬業者情報の完全性を割合（%）で「申告」タブのD53セルに記入してください</v>
      </c>
    </row>
    <row r="43" spans="1:10" ht="54">
      <c r="A43" s="89" t="str">
        <f ca="1">Declaration!B61</f>
        <v>7)貴社のサプライチェーンに3TGを供給する製錬業者を全て特定しましたか？</v>
      </c>
      <c r="B43" s="92"/>
      <c r="C43" s="92"/>
      <c r="D43" s="96"/>
      <c r="E43" s="20" t="s">
        <v>781</v>
      </c>
      <c r="F43" s="93"/>
    </row>
    <row r="44" spans="1:10" ht="54.5">
      <c r="A44" s="90" t="str">
        <f ca="1">Declaration!B62</f>
        <v>タンタル</v>
      </c>
      <c r="B44" s="89">
        <f>IF(AND($B$14="Yes",$B$19="Yes"),Declaration!D62,0)</f>
        <v>0</v>
      </c>
      <c r="C44" s="89" t="str">
        <f ca="1">IF(H44=1,J44,I44)</f>
        <v>記入</v>
      </c>
      <c r="D44" s="260" t="str">
        <f>IF(H44=1,"Click here to answer question 7 for Tantalum","")</f>
        <v/>
      </c>
      <c r="E44" s="20" t="s">
        <v>1269</v>
      </c>
      <c r="F44" s="94">
        <f>F24</f>
        <v>0</v>
      </c>
      <c r="G44" s="70">
        <f>IF(B44=0,1,0)</f>
        <v>1</v>
      </c>
      <c r="H44" s="71">
        <f>F44*G44</f>
        <v>0</v>
      </c>
      <c r="I44" s="147" t="str">
        <f ca="1">OFFSET(L!$C$1,MATCH("Checker"&amp;"Comp",L!$A:$A,0)-1,SL,,)</f>
        <v>記入</v>
      </c>
      <c r="J44" s="19" t="str">
        <f ca="1">OFFSET(L!$C$1,MATCH("Checker"&amp;ADDRESS(ROW(),COLUMN(),4),L!$A:$A,0)-1,SL,,)</f>
        <v>全ての精錬業者名が申告された製品範囲に基づき本調査回答で提供された場合は、「申告」タブのD56セルに申告してください</v>
      </c>
    </row>
    <row r="45" spans="1:10" ht="54.5">
      <c r="A45" s="90" t="str">
        <f ca="1">Declaration!B63</f>
        <v>錫</v>
      </c>
      <c r="B45" s="89">
        <f>IF(AND($B$15="Yes",$B$20="Yes"),Declaration!D63,0)</f>
        <v>0</v>
      </c>
      <c r="C45" s="89" t="str">
        <f ca="1">IF(H45=1,J45,I45)</f>
        <v>記入</v>
      </c>
      <c r="D45" s="260" t="str">
        <f>IF(H45=1,"Click here to answer question 7 for Tin","")</f>
        <v/>
      </c>
      <c r="E45" s="20" t="s">
        <v>1269</v>
      </c>
      <c r="F45" s="94">
        <f>F25</f>
        <v>0</v>
      </c>
      <c r="G45" s="70">
        <f>IF(B45=0,1,0)</f>
        <v>1</v>
      </c>
      <c r="H45" s="71">
        <f>F45*G45</f>
        <v>0</v>
      </c>
      <c r="I45" s="147" t="str">
        <f ca="1">OFFSET(L!$C$1,MATCH("Checker"&amp;"Comp",L!$A:$A,0)-1,SL,,)</f>
        <v>記入</v>
      </c>
      <c r="J45" s="19" t="str">
        <f ca="1">OFFSET(L!$C$1,MATCH("Checker"&amp;ADDRESS(ROW(),COLUMN(),4),L!$A:$A,0)-1,SL,,)</f>
        <v>全ての精錬業者名が申告された製品範囲に基づき本調査回答で提供された場合は、「申告」タブのD57セルに申告してください</v>
      </c>
    </row>
    <row r="46" spans="1:10" ht="54.5">
      <c r="A46" s="90" t="str">
        <f ca="1">Declaration!B64</f>
        <v>金</v>
      </c>
      <c r="B46" s="89">
        <f>IF(AND($B$16="Yes",$B$21="Yes"),Declaration!D64,0)</f>
        <v>0</v>
      </c>
      <c r="C46" s="89" t="str">
        <f ca="1">IF(H46=1,J46,I46)</f>
        <v>記入</v>
      </c>
      <c r="D46" s="260" t="str">
        <f>IF(H46=1,"Click here to answer question 7 for Gold","")</f>
        <v/>
      </c>
      <c r="E46" s="20" t="s">
        <v>1269</v>
      </c>
      <c r="F46" s="94">
        <f>F26</f>
        <v>0</v>
      </c>
      <c r="G46" s="70">
        <f>IF(B46=0,1,0)</f>
        <v>1</v>
      </c>
      <c r="H46" s="71">
        <f>F46*G46</f>
        <v>0</v>
      </c>
      <c r="I46" s="147" t="str">
        <f ca="1">OFFSET(L!$C$1,MATCH("Checker"&amp;"Comp",L!$A:$A,0)-1,SL,,)</f>
        <v>記入</v>
      </c>
      <c r="J46" s="19" t="str">
        <f ca="1">OFFSET(L!$C$1,MATCH("Checker"&amp;ADDRESS(ROW(),COLUMN(),4),L!$A:$A,0)-1,SL,,)</f>
        <v>全ての精錬業者名が申告された製品範囲に基づき本調査回答で提供された場合は、「申告」タブのD58セルに申告してください</v>
      </c>
    </row>
    <row r="47" spans="1:10" ht="54.5">
      <c r="A47" s="90" t="str">
        <f ca="1">Declaration!B65</f>
        <v>タングステン</v>
      </c>
      <c r="B47" s="89">
        <f>IF(AND($B$17="Yes",$B$22="Yes"),Declaration!D65,0)</f>
        <v>0</v>
      </c>
      <c r="C47" s="89" t="str">
        <f ca="1">IF(H47=1,J47,I47)</f>
        <v>記入</v>
      </c>
      <c r="D47" s="260" t="str">
        <f>IF(H47=1,"Click here to answer question 7 for Tungsten","")</f>
        <v/>
      </c>
      <c r="E47" s="20" t="s">
        <v>1269</v>
      </c>
      <c r="F47" s="94">
        <f>F27</f>
        <v>0</v>
      </c>
      <c r="G47" s="70">
        <f>IF(B47=0,1,0)</f>
        <v>1</v>
      </c>
      <c r="H47" s="71">
        <f>F47*G47</f>
        <v>0</v>
      </c>
      <c r="I47" s="147" t="str">
        <f ca="1">OFFSET(L!$C$1,MATCH("Checker"&amp;"Comp",L!$A:$A,0)-1,SL,,)</f>
        <v>記入</v>
      </c>
      <c r="J47" s="19" t="str">
        <f ca="1">OFFSET(L!$C$1,MATCH("Checker"&amp;ADDRESS(ROW(),COLUMN(),4),L!$A:$A,0)-1,SL,,)</f>
        <v>全ての精錬業者名が申告された製品範囲に基づき本調査回答で提供された場合は、「申告」タブのD59セルに申告してください</v>
      </c>
    </row>
    <row r="48" spans="1:10" ht="67.5">
      <c r="A48" s="89" t="str">
        <f ca="1">Declaration!B67</f>
        <v>8)貴社は受領した該当する全ての製錬業者情報を、この申告で報告していますか？</v>
      </c>
      <c r="B48" s="92"/>
      <c r="C48" s="92"/>
      <c r="D48" s="96"/>
      <c r="E48" s="20" t="s">
        <v>782</v>
      </c>
      <c r="F48" s="93"/>
    </row>
    <row r="49" spans="1:10" ht="41">
      <c r="A49" s="90" t="str">
        <f ca="1">Declaration!B68</f>
        <v>タンタル</v>
      </c>
      <c r="B49" s="89">
        <f>IF(AND($B$14="Yes",$B$19="Yes"),Declaration!D68,0)</f>
        <v>0</v>
      </c>
      <c r="C49" s="89" t="str">
        <f ca="1">IF(H49=1,J49,I49)</f>
        <v>記入</v>
      </c>
      <c r="D49" s="261" t="str">
        <f>IF(H49=1,"Click here to answer question 8 for Tantalum","")</f>
        <v/>
      </c>
      <c r="E49" s="20" t="s">
        <v>780</v>
      </c>
      <c r="F49" s="94">
        <f>F24</f>
        <v>0</v>
      </c>
      <c r="G49" s="70">
        <f>IF(B49=0,1,0)</f>
        <v>1</v>
      </c>
      <c r="H49" s="71">
        <f>F49*G49</f>
        <v>0</v>
      </c>
      <c r="I49" s="147" t="str">
        <f ca="1">OFFSET(L!$C$1,MATCH("Checker"&amp;"Comp",L!$A:$A,0)-1,SL,,)</f>
        <v>記入</v>
      </c>
      <c r="J49" s="19" t="str">
        <f ca="1">OFFSET(L!$C$1,MATCH("Checker"&amp;ADDRESS(ROW(),COLUMN(),4),L!$A:$A,0)-1,SL,,)</f>
        <v>全ての該当するタンタル精錬業者情報が提供された場合は、「申告」タブのD62セルに申告してください</v>
      </c>
    </row>
    <row r="50" spans="1:10" ht="41">
      <c r="A50" s="90" t="str">
        <f ca="1">Declaration!B69</f>
        <v>錫</v>
      </c>
      <c r="B50" s="89">
        <f>IF(AND($B$15="Yes",$B$20="Yes"),Declaration!D69,0)</f>
        <v>0</v>
      </c>
      <c r="C50" s="89" t="str">
        <f ca="1">IF(H50=1,J50,I50)</f>
        <v>記入</v>
      </c>
      <c r="D50" s="261" t="str">
        <f>IF(H50=1,"Click here to answer question 8 for Tin","")</f>
        <v/>
      </c>
      <c r="E50" s="20" t="s">
        <v>780</v>
      </c>
      <c r="F50" s="94">
        <f>F25</f>
        <v>0</v>
      </c>
      <c r="G50" s="70">
        <f>IF(B50=0,1,0)</f>
        <v>1</v>
      </c>
      <c r="H50" s="71">
        <f>F50*G50</f>
        <v>0</v>
      </c>
      <c r="I50" s="147" t="str">
        <f ca="1">OFFSET(L!$C$1,MATCH("Checker"&amp;"Comp",L!$A:$A,0)-1,SL,,)</f>
        <v>記入</v>
      </c>
      <c r="J50" s="19" t="str">
        <f ca="1">OFFSET(L!$C$1,MATCH("Checker"&amp;ADDRESS(ROW(),COLUMN(),4),L!$A:$A,0)-1,SL,,)</f>
        <v>全ての該当する錫精錬業者情報が提供された場合は、「申告」タブのD63セルに申告してください</v>
      </c>
    </row>
    <row r="51" spans="1:10" ht="41">
      <c r="A51" s="90" t="str">
        <f ca="1">Declaration!B70</f>
        <v>金</v>
      </c>
      <c r="B51" s="89">
        <f>IF(AND($B$16="Yes",$B$21="Yes"),Declaration!D70,0)</f>
        <v>0</v>
      </c>
      <c r="C51" s="89" t="str">
        <f ca="1">IF(H51=1,J51,I51)</f>
        <v>記入</v>
      </c>
      <c r="D51" s="261" t="str">
        <f>IF(H51=1,"Click here to answer question 8 for Gold","")</f>
        <v/>
      </c>
      <c r="E51" s="20" t="s">
        <v>780</v>
      </c>
      <c r="F51" s="94">
        <f>F26</f>
        <v>0</v>
      </c>
      <c r="G51" s="70">
        <f>IF(B51=0,1,0)</f>
        <v>1</v>
      </c>
      <c r="H51" s="71">
        <f>F51*G51</f>
        <v>0</v>
      </c>
      <c r="I51" s="147" t="str">
        <f ca="1">OFFSET(L!$C$1,MATCH("Checker"&amp;"Comp",L!$A:$A,0)-1,SL,,)</f>
        <v>記入</v>
      </c>
      <c r="J51" s="19" t="str">
        <f ca="1">OFFSET(L!$C$1,MATCH("Checker"&amp;ADDRESS(ROW(),COLUMN(),4),L!$A:$A,0)-1,SL,,)</f>
        <v>全ての該当する金精錬業者情報が提供された場合は、「申告」タブのD64セルに申告してください</v>
      </c>
    </row>
    <row r="52" spans="1:10" ht="41">
      <c r="A52" s="90" t="str">
        <f ca="1">Declaration!B71</f>
        <v>タングステン</v>
      </c>
      <c r="B52" s="89">
        <f>IF(AND($B$17="Yes",$B$22="Yes"),Declaration!D71,0)</f>
        <v>0</v>
      </c>
      <c r="C52" s="89" t="str">
        <f ca="1">IF(H52=1,J52,I52)</f>
        <v>記入</v>
      </c>
      <c r="D52" s="261" t="str">
        <f>IF(H52=1,"Click here to answer question 8 for Tungsten","")</f>
        <v/>
      </c>
      <c r="E52" s="20" t="s">
        <v>780</v>
      </c>
      <c r="F52" s="94">
        <f>F27</f>
        <v>0</v>
      </c>
      <c r="G52" s="70">
        <f>IF(B52=0,1,0)</f>
        <v>1</v>
      </c>
      <c r="H52" s="71">
        <f>F52*G52</f>
        <v>0</v>
      </c>
      <c r="I52" s="147" t="str">
        <f ca="1">OFFSET(L!$C$1,MATCH("Checker"&amp;"Comp",L!$A:$A,0)-1,SL,,)</f>
        <v>記入</v>
      </c>
      <c r="J52" s="19" t="str">
        <f ca="1">OFFSET(L!$C$1,MATCH("Checker"&amp;ADDRESS(ROW(),COLUMN(),4),L!$A:$A,0)-1,SL,,)</f>
        <v>全ての該当するタングステン精錬業者情報が提供された場合は、「申告」タブのD65セルに申告してください</v>
      </c>
    </row>
    <row r="53" spans="1:10" ht="27">
      <c r="A53" s="89" t="str">
        <f ca="1">Declaration!B74</f>
        <v>質問</v>
      </c>
      <c r="B53" s="92"/>
      <c r="C53" s="92"/>
      <c r="D53" s="96"/>
      <c r="E53" s="20" t="s">
        <v>428</v>
      </c>
      <c r="F53" s="93"/>
      <c r="G53" s="93"/>
      <c r="H53" s="93"/>
    </row>
    <row r="54" spans="1:10" ht="41">
      <c r="A54" s="89" t="str">
        <f ca="1">Declaration!B75</f>
        <v>A. 責任ある鉱物調達方針を確定しましたか？</v>
      </c>
      <c r="B54" s="89">
        <f>Declaration!D75</f>
        <v>0</v>
      </c>
      <c r="C54" s="89" t="str">
        <f t="shared" ref="C54:C60" ca="1" si="10">IF(H54=1,J54,I54)</f>
        <v>記入</v>
      </c>
      <c r="D54" s="95" t="str">
        <f>IF(H54=1,"Click here to answer question (A)","")</f>
        <v/>
      </c>
      <c r="E54" s="20" t="s">
        <v>1273</v>
      </c>
      <c r="F54" s="94">
        <f>IF(SUM(F$24:F$27)=0,0,1)</f>
        <v>0</v>
      </c>
      <c r="G54" s="70">
        <f>IF(B54=0,1,0)</f>
        <v>1</v>
      </c>
      <c r="H54" s="71">
        <f t="shared" ref="H54:H60" si="11">F54*G54</f>
        <v>0</v>
      </c>
      <c r="I54" s="147" t="str">
        <f ca="1">OFFSET(L!$C$1,MATCH("Checker"&amp;"Comp",L!$A:$A,0)-1,SL,,)</f>
        <v>記入</v>
      </c>
      <c r="J54" s="19" t="str">
        <f ca="1">OFFSET(L!$C$1,MATCH("Checker"&amp;ADDRESS(ROW(),COLUMN(),4),L!$A:$A,0)-1,SL,,)</f>
        <v>貴社に責任ある鉱物調達方針がある場合は、「申告」タブのD75セルに回答してください</v>
      </c>
    </row>
    <row r="55" spans="1:10" ht="54.75" customHeight="1">
      <c r="A55" s="89" t="str">
        <f ca="1">Declaration!B77</f>
        <v>B. その責任ある鉱物調達方針は貴社のホームページで閲覧できますか？（回答が「はい」の場合、その方針が掲載されているURLをコメント欄に記入する）</v>
      </c>
      <c r="B55" s="89">
        <f>Declaration!D77</f>
        <v>0</v>
      </c>
      <c r="C55" s="89" t="str">
        <f t="shared" ca="1" si="10"/>
        <v>記入</v>
      </c>
      <c r="D55" s="95" t="str">
        <f>IF(H55=1,"Click here to answer question (B)","")</f>
        <v/>
      </c>
      <c r="E55" s="20" t="s">
        <v>1273</v>
      </c>
      <c r="F55" s="94">
        <f t="shared" ref="F55" si="12">F$54</f>
        <v>0</v>
      </c>
      <c r="G55" s="70">
        <f>IF(B55=0,1,0)</f>
        <v>1</v>
      </c>
      <c r="H55" s="71">
        <f t="shared" si="11"/>
        <v>0</v>
      </c>
      <c r="I55" s="147" t="str">
        <f ca="1">OFFSET(L!$C$1,MATCH("Checker"&amp;"Comp",L!$A:$A,0)-1,SL,,)</f>
        <v>記入</v>
      </c>
      <c r="J55" s="19" t="str">
        <f ca="1">OFFSET(L!$C$1,MATCH("Checker"&amp;ADDRESS(ROW(),COLUMN(),4),L!$A:$A,0)-1,SL,,)</f>
        <v>貴社の責任ある鉱物調達方針を御社ウェブサイトから入手できる場合は、「申告」タブのD77セルに回答してください</v>
      </c>
    </row>
    <row r="56" spans="1:10" ht="38.5" customHeight="1">
      <c r="A56" s="89" t="s">
        <v>3</v>
      </c>
      <c r="B56" s="89">
        <f>Declaration!G77</f>
        <v>0</v>
      </c>
      <c r="C56" s="89" t="str">
        <f t="shared" ca="1" si="10"/>
        <v>記入</v>
      </c>
      <c r="D56" s="95" t="str">
        <f>IF(H56=1,"Click here to specify URL for question (B)","")</f>
        <v/>
      </c>
      <c r="E56" s="20"/>
      <c r="F56" s="94">
        <f>IF(AND(F55=1,B55="Yes"),1,0)</f>
        <v>0</v>
      </c>
      <c r="G56" s="70">
        <f>IF(LEN(B56)&gt;1,0,1)</f>
        <v>1</v>
      </c>
      <c r="H56" s="71">
        <f t="shared" si="11"/>
        <v>0</v>
      </c>
      <c r="I56" s="147" t="str">
        <f ca="1">OFFSET(L!$C$1,MATCH("Checker"&amp;"Comp",L!$A:$A,0)-1,SL,,)</f>
        <v>記入</v>
      </c>
      <c r="J56" s="140" t="str">
        <f ca="1">OFFSET(L!$C$1,MATCH("Checker"&amp;ADDRESS(ROW(),COLUMN(),4),L!$A:$A,0)-1,SL,,)</f>
        <v>質問Bの回答が「Yes」の場合は、申告ワークシートのG77セルにURLを記入します。URLの形式は「www.companyname.com」にしてください。</v>
      </c>
    </row>
    <row r="57" spans="1:10" ht="41">
      <c r="A57" s="89" t="str">
        <f ca="1">Declaration!B79</f>
        <v xml:space="preserve">C.  貴社は直接サプライヤーに対し、独立民間監査会社の監査プログラムによりデュー・デリジェンス業務が認証された製錬業者から3TGを調達することを要求していますか？ </v>
      </c>
      <c r="B57" s="89">
        <f>Declaration!D79</f>
        <v>0</v>
      </c>
      <c r="C57" s="89" t="str">
        <f t="shared" ca="1" si="10"/>
        <v>記入</v>
      </c>
      <c r="D57" s="95" t="str">
        <f>IF(H57=1,"Click here to answer question (C)","")</f>
        <v/>
      </c>
      <c r="E57" s="20" t="s">
        <v>1273</v>
      </c>
      <c r="F57" s="94">
        <f>F$54</f>
        <v>0</v>
      </c>
      <c r="G57" s="70">
        <f>IF(B57=0,1,0)</f>
        <v>1</v>
      </c>
      <c r="H57" s="71">
        <f t="shared" si="11"/>
        <v>0</v>
      </c>
      <c r="I57" s="147" t="str">
        <f ca="1">OFFSET(L!$C$1,MATCH("Checker"&amp;"Comp",L!$A:$A,0)-1,SL,,)</f>
        <v>記入</v>
      </c>
      <c r="J57" s="19" t="str">
        <f ca="1">OFFSET(L!$C$1,MATCH("Checker"&amp;ADDRESS(ROW(),COLUMN(),4),L!$A:$A,0)-1,SL,,)</f>
        <v>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v>
      </c>
    </row>
    <row r="58" spans="1:10" ht="41">
      <c r="A58" s="89" t="str">
        <f ca="1">Declaration!B81</f>
        <v>D. 責任ある鉱物調達のためのデュー・デリジェンス対策を実施していますか？</v>
      </c>
      <c r="B58" s="89">
        <f>Declaration!D81</f>
        <v>0</v>
      </c>
      <c r="C58" s="89" t="str">
        <f t="shared" ca="1" si="10"/>
        <v>記入</v>
      </c>
      <c r="D58" s="95" t="str">
        <f>IF(H58=1,"Click here to answer question (D)","")</f>
        <v/>
      </c>
      <c r="E58" s="20" t="s">
        <v>1273</v>
      </c>
      <c r="F58" s="94">
        <f>F$54</f>
        <v>0</v>
      </c>
      <c r="G58" s="70">
        <f>IF(B58=0,1,0)</f>
        <v>1</v>
      </c>
      <c r="H58" s="71">
        <f t="shared" si="11"/>
        <v>0</v>
      </c>
      <c r="I58" s="147" t="str">
        <f ca="1">OFFSET(L!$C$1,MATCH("Checker"&amp;"Comp",L!$A:$A,0)-1,SL,,)</f>
        <v>記入</v>
      </c>
      <c r="J58" s="19" t="str">
        <f ca="1">OFFSET(L!$C$1,MATCH("Checker"&amp;ADDRESS(ROW(),COLUMN(),4),L!$A:$A,0)-1,SL,,)</f>
        <v>貴社が責任ある調達に関するデュー・デリジェンス対策を実施している場合は、「申告」タブのD81セルに回答してください</v>
      </c>
    </row>
    <row r="59" spans="1:10" ht="41">
      <c r="A59" s="89" t="str">
        <f ca="1">Declaration!B83</f>
        <v>E.貴社は、関連するサプライヤーの紛争鉱物調査を行っていますか？</v>
      </c>
      <c r="B59" s="89">
        <f>Declaration!D83</f>
        <v>0</v>
      </c>
      <c r="C59" s="89" t="str">
        <f t="shared" ca="1" si="10"/>
        <v>記入</v>
      </c>
      <c r="D59" s="95" t="str">
        <f>IF(H59=1,"Click here to answer question (E)","")</f>
        <v/>
      </c>
      <c r="E59" s="20" t="s">
        <v>1273</v>
      </c>
      <c r="F59" s="94">
        <f>F$54</f>
        <v>0</v>
      </c>
      <c r="G59" s="70">
        <f>IF(B59=0,1,0)</f>
        <v>1</v>
      </c>
      <c r="H59" s="71">
        <f t="shared" si="11"/>
        <v>0</v>
      </c>
      <c r="I59" s="147" t="str">
        <f ca="1">OFFSET(L!$C$1,MATCH("Checker"&amp;"Comp",L!$A:$A,0)-1,SL,,)</f>
        <v>記入</v>
      </c>
      <c r="J59" s="19" t="str">
        <f ca="1">OFFSET(L!$C$1,MATCH("Checker"&amp;ADDRESS(ROW(),COLUMN(),4),L!$A:$A,0)-1,SL,,)</f>
        <v>貴社がサプライヤーに対し、この紛争鉱物報告テンプレートに記入するよう要請する場合は、「申告」タブのD83セルに回答してください</v>
      </c>
    </row>
    <row r="60" spans="1:10" ht="41">
      <c r="A60" s="89" t="str">
        <f ca="1">Declaration!B85</f>
        <v>F.サプライヤーからのデュー・デリジェンス情報を、貴社の期待を基に検証していますか？</v>
      </c>
      <c r="B60" s="89">
        <f>Declaration!D85</f>
        <v>0</v>
      </c>
      <c r="C60" s="89" t="str">
        <f t="shared" ca="1" si="10"/>
        <v>記入</v>
      </c>
      <c r="D60" s="95" t="str">
        <f>IF(H60=1,"Click here to answer question (F)","")</f>
        <v/>
      </c>
      <c r="E60" s="20" t="s">
        <v>1273</v>
      </c>
      <c r="F60" s="94">
        <f>F$54</f>
        <v>0</v>
      </c>
      <c r="G60" s="70">
        <f>IF(B60=0,1,0)</f>
        <v>1</v>
      </c>
      <c r="H60" s="71">
        <f t="shared" si="11"/>
        <v>0</v>
      </c>
      <c r="I60" s="147" t="str">
        <f ca="1">OFFSET(L!$C$1,MATCH("Checker"&amp;"Comp",L!$A:$A,0)-1,SL,,)</f>
        <v>記入</v>
      </c>
      <c r="J60" s="19" t="str">
        <f ca="1">OFFSET(L!$C$1,MATCH("Checker"&amp;ADDRESS(ROW(),COLUMN(),4),L!$A:$A,0)-1,SL,,)</f>
        <v>サプライヤーからの回答を御社の期待と照合させて検証する場合には、「申告」タブのD85セルに回答してください</v>
      </c>
    </row>
    <row r="61" spans="1:10" ht="14.5" hidden="1">
      <c r="A61" s="89"/>
      <c r="B61" s="89"/>
      <c r="C61" s="89"/>
      <c r="D61" s="95"/>
      <c r="E61" s="20"/>
      <c r="F61" s="94"/>
      <c r="G61" s="70"/>
      <c r="H61" s="71"/>
      <c r="I61" s="147"/>
    </row>
    <row r="62" spans="1:10" ht="41">
      <c r="A62" s="89" t="str">
        <f ca="1">Declaration!B87</f>
        <v>G. 貴社の検証プロセスには是正措置管理が含まれていますか？</v>
      </c>
      <c r="B62" s="89">
        <f>Declaration!D87</f>
        <v>0</v>
      </c>
      <c r="C62" s="89" t="str">
        <f t="shared" ref="C62:C68" ca="1" si="13">IF(H62=1,J62,I62)</f>
        <v>記入</v>
      </c>
      <c r="D62" s="95" t="str">
        <f>IF(H62=1,"Click here to answer question (G)","")</f>
        <v/>
      </c>
      <c r="E62" s="20" t="s">
        <v>1273</v>
      </c>
      <c r="F62" s="94">
        <f>F$54</f>
        <v>0</v>
      </c>
      <c r="G62" s="70">
        <f>IF(B62=0,1,0)</f>
        <v>1</v>
      </c>
      <c r="H62" s="71">
        <f t="shared" ref="H62:H69" si="14">F62*G62</f>
        <v>0</v>
      </c>
      <c r="I62" s="147" t="str">
        <f ca="1">OFFSET(L!$C$1,MATCH("Checker"&amp;"Comp",L!$A:$A,0)-1,SL,,)</f>
        <v>記入</v>
      </c>
      <c r="J62" s="19" t="str">
        <f ca="1">OFFSET(L!$C$1,MATCH("Checker"&amp;ADDRESS(ROW(),COLUMN(),4),L!$A:$A,0)-1,SL,,)</f>
        <v>貴社の検証プロセスが是正措置の管理を含む場合は、「申告」タブのD87セルに回答してください</v>
      </c>
    </row>
    <row r="63" spans="1:10" ht="41">
      <c r="A63" s="89" t="str">
        <f ca="1">Declaration!B89</f>
        <v>H.貴社は、紛争鉱物の開示情報を年1回提出する必要がありますか？</v>
      </c>
      <c r="B63" s="89">
        <f>Declaration!D89</f>
        <v>0</v>
      </c>
      <c r="C63" s="89" t="str">
        <f t="shared" ca="1" si="13"/>
        <v>記入</v>
      </c>
      <c r="D63" s="95" t="str">
        <f>IF(H63=1,"Click here to answer question (H)","")</f>
        <v/>
      </c>
      <c r="E63" s="20" t="s">
        <v>1273</v>
      </c>
      <c r="F63" s="94">
        <f>F$54</f>
        <v>0</v>
      </c>
      <c r="G63" s="70">
        <f>IF(B63=0,1,0)</f>
        <v>1</v>
      </c>
      <c r="H63" s="71">
        <f t="shared" si="14"/>
        <v>0</v>
      </c>
      <c r="I63" s="147" t="str">
        <f ca="1">OFFSET(L!$C$1,MATCH("Checker"&amp;"Comp",L!$A:$A,0)-1,SL,,)</f>
        <v>記入</v>
      </c>
      <c r="J63" s="19" t="str">
        <f ca="1">OFFSET(L!$C$1,MATCH("Checker"&amp;ADDRESS(ROW(),COLUMN(),4),L!$A:$A,0)-1,SL,,)</f>
        <v>貴社がSECの開示義務、EU規則、またはその両方の対象となっている場合は、「申告」タブのD89セルに回答してください</v>
      </c>
    </row>
    <row r="64" spans="1:10" ht="41">
      <c r="A64" s="89" t="s">
        <v>1266</v>
      </c>
      <c r="B64" s="89" t="str">
        <f ca="1">IF(G64=1,"No products or item numbers listed","One or more product / item numbers have been provided")</f>
        <v>No products or item numbers listed</v>
      </c>
      <c r="C64" s="89" t="str">
        <f t="shared" ca="1" si="13"/>
        <v>記入</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記入</v>
      </c>
      <c r="J64" s="19" t="str">
        <f ca="1">OFFSET(L!$C$1,MATCH("Checker"&amp;ADDRESS(ROW(),COLUMN(),4),L!$A:$A,0)-1,SL,,)</f>
        <v>該当する場合は、この申告が該当する1つ以上の製品または項目を記入してください。「申告」タブから6H1セルのハイパーリンクを選択し、「製品リスト」タブに進んでください</v>
      </c>
    </row>
    <row r="65" spans="1:12" ht="41">
      <c r="A65" s="89" t="s">
        <v>14996</v>
      </c>
      <c r="B65" s="89"/>
      <c r="C65" s="89" t="str">
        <f t="shared" ca="1" si="13"/>
        <v>記入</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記入</v>
      </c>
      <c r="J65" s="19" t="str">
        <f ca="1">OFFSET(L!$C$1,MATCH("Checker"&amp;ADDRESS(ROW(),COLUMN(),4),L!$A:$A,0)-1,SL,,)</f>
        <v>サプライチェーンに鉱物を寄与しているタンタル精錬業者のリストを、「精錬業者リスト」タブに記入してください</v>
      </c>
      <c r="K65" s="154">
        <f>IF(H14+H19&gt;0,1,0)</f>
        <v>0</v>
      </c>
      <c r="L65" s="19" t="e">
        <f ca="1">OFFSET(L!$C$1,MATCH("Checker"&amp;ADDRESS(ROW(),COLUMN(),4),L!$A:$A,0)-1,SL,,)</f>
        <v>#N/A</v>
      </c>
    </row>
    <row r="66" spans="1:12" ht="41">
      <c r="A66" s="89" t="s">
        <v>1806</v>
      </c>
      <c r="B66" s="89"/>
      <c r="C66" s="89" t="str">
        <f t="shared" ca="1" si="13"/>
        <v>記入</v>
      </c>
      <c r="D66" s="95" t="str">
        <f>IF(H66=0,"","Click here to provide smelter information")</f>
        <v/>
      </c>
      <c r="E66" s="20" t="s">
        <v>780</v>
      </c>
      <c r="F66" s="94">
        <f>F25</f>
        <v>0</v>
      </c>
      <c r="G66" s="70">
        <f>IF(AND(COUNTIF(SmelterIdetifiedForMetal,"Tin")&gt;0,COUNTIF('Smelter List'!AB$5:AB$2504,"Tin?*")&gt;0),0,1)</f>
        <v>1</v>
      </c>
      <c r="H66" s="71">
        <f t="shared" si="14"/>
        <v>0</v>
      </c>
      <c r="I66" s="147" t="str">
        <f ca="1">OFFSET(L!$C$1,MATCH("Checker"&amp;"Comp",L!$A:$A,0)-1,SL,,)</f>
        <v>記入</v>
      </c>
      <c r="J66" s="19" t="str">
        <f ca="1">OFFSET(L!$C$1,MATCH("Checker"&amp;ADDRESS(ROW(),COLUMN(),4),L!$A:$A,0)-1,SL,,)</f>
        <v>サプライチェーンに鉱物を寄与している錫精錬業者のリストを、「精錬業者リスト」タブに記入してください</v>
      </c>
      <c r="K66" s="154">
        <f>IF(H15+H20&gt;0,1,0)</f>
        <v>0</v>
      </c>
      <c r="L66" s="19" t="e">
        <f ca="1">OFFSET(L!$C$1,MATCH("Checker"&amp;ADDRESS(ROW(),COLUMN(),4),L!$A:$A,0)-1,SL,,)</f>
        <v>#N/A</v>
      </c>
    </row>
    <row r="67" spans="1:12" ht="41">
      <c r="A67" s="89" t="s">
        <v>1807</v>
      </c>
      <c r="B67" s="89"/>
      <c r="C67" s="89" t="str">
        <f t="shared" ca="1" si="13"/>
        <v>記入</v>
      </c>
      <c r="D67" s="95" t="str">
        <f>IF(H67=0,"","Click here to provide smelter information")</f>
        <v/>
      </c>
      <c r="E67" s="20" t="s">
        <v>780</v>
      </c>
      <c r="F67" s="94">
        <f>F26</f>
        <v>0</v>
      </c>
      <c r="G67" s="70">
        <f>IF(AND(COUNTIF(SmelterIdetifiedForMetal,"Gold")&gt;0,COUNTIF('Smelter List'!AB$5:AB$2504,"Gold?*")&gt;0),0,1)</f>
        <v>1</v>
      </c>
      <c r="H67" s="71">
        <f t="shared" si="14"/>
        <v>0</v>
      </c>
      <c r="I67" s="147" t="str">
        <f ca="1">OFFSET(L!$C$1,MATCH("Checker"&amp;"Comp",L!$A:$A,0)-1,SL,,)</f>
        <v>記入</v>
      </c>
      <c r="J67" s="19" t="str">
        <f ca="1">OFFSET(L!$C$1,MATCH("Checker"&amp;ADDRESS(ROW(),COLUMN(),4),L!$A:$A,0)-1,SL,,)</f>
        <v>サプライチェーンに鉱物を寄与している金精錬業者のリストを、「精錬業者リスト」タブに記入してください</v>
      </c>
      <c r="K67" s="154">
        <f>IF(H16+H21&gt;0,1,0)</f>
        <v>0</v>
      </c>
      <c r="L67" s="19" t="e">
        <f ca="1">OFFSET(L!$C$1,MATCH("Checker"&amp;ADDRESS(ROW(),COLUMN(),4),L!$A:$A,0)-1,SL,,)</f>
        <v>#N/A</v>
      </c>
    </row>
    <row r="68" spans="1:12" ht="41">
      <c r="A68" s="89" t="s">
        <v>1808</v>
      </c>
      <c r="B68" s="89"/>
      <c r="C68" s="89" t="str">
        <f t="shared" ca="1" si="13"/>
        <v>記入</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記入</v>
      </c>
      <c r="J68" s="19" t="str">
        <f ca="1">OFFSET(L!$C$1,MATCH("Checker"&amp;ADDRESS(ROW(),COLUMN(),4),L!$A:$A,0)-1,SL,,)</f>
        <v>サプライチェーンに鉱物を寄与しているタングステン精錬業者のリストを、「精錬業者リスト」タブに記入してください</v>
      </c>
      <c r="K68" s="154">
        <f>IF(H17+H22&gt;0,1,0)</f>
        <v>0</v>
      </c>
      <c r="L68" s="19" t="e">
        <f ca="1">OFFSET(L!$C$1,MATCH("Checker"&amp;ADDRESS(ROW(),COLUMN(),4),L!$A:$A,0)-1,SL,,)</f>
        <v>#N/A</v>
      </c>
    </row>
    <row r="69" spans="1:12" ht="27">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記入</v>
      </c>
      <c r="J69" s="19" t="s">
        <v>2303</v>
      </c>
      <c r="K69" s="154"/>
      <c r="L69" s="19" t="s">
        <v>2304</v>
      </c>
    </row>
    <row r="70" spans="1:12">
      <c r="H70" s="19">
        <f ca="1">SUM(H4:H69)</f>
        <v>0</v>
      </c>
    </row>
    <row r="73" spans="1:12" ht="14"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2"/>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「Declaration（申告）」シートの申告範囲で「製品（又は製品リスト）」レベルを選択した場合のみ記入が必須となります</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回答者製品番号(*)</v>
      </c>
      <c r="C5" s="132" t="str">
        <f ca="1">OFFSET(L!$C$1,MATCH("Product List"&amp;ADDRESS(ROW(),COLUMN(),4),L!$A:$A,0)-1,SL,,)</f>
        <v>回答者の製品名</v>
      </c>
      <c r="D5" s="72" t="str">
        <f ca="1">OFFSET(L!$C$1,MATCH("Product List"&amp;ADDRESS(ROW(),COLUMN(),4),L!$A:$A,0)-1,SL,,)</f>
        <v>備考</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2025 Responsible Minerals Initiative. All rights reserved.</v>
      </c>
      <c r="C2006" s="396"/>
      <c r="D2006" s="396"/>
      <c r="E2006" s="279"/>
    </row>
    <row r="2007" spans="1:5" ht="14"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2"/>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7" t="str">
        <f ca="1">OFFSET(L!$C$1,MATCH("Smelter Look-up"&amp;ADDRESS(ROW(),COLUMN(),4),L!$A:$A,0)-1,SL,,)</f>
        <v>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27">
      <c r="A4" s="191" t="str">
        <f ca="1">OFFSET(L!$C$1,MATCH("Smelter Look-up"&amp;ADDRESS(ROW(),COLUMN(),4),L!$A:$A,0)-1,SL,,)</f>
        <v>金属</v>
      </c>
      <c r="B4" s="191" t="str">
        <f ca="1">OFFSET(L!$C$1,MATCH("Smelter Look-up"&amp;ADDRESS(ROW(),COLUMN(),4),L!$A:$A,0)-1,SL,,)</f>
        <v>Smelter Look-Up（製錬所検索）（*）</v>
      </c>
      <c r="C4" s="191" t="str">
        <f ca="1">OFFSET(L!$C$1,MATCH("Smelter Look-up"&amp;ADDRESS(ROW(),COLUMN(),4),L!$A:$A,0)-1,SL,,)</f>
        <v>標準的製錬業者名</v>
      </c>
      <c r="D4" s="191" t="str">
        <f ca="1">OFFSET(L!$C$1,MATCH("Smelter Look-up"&amp;ADDRESS(ROW(),COLUMN(),4),L!$A:$A,0)-1,SL,,)</f>
        <v>製錬施設所在地：国</v>
      </c>
      <c r="E4" s="191" t="str">
        <f ca="1">OFFSET(L!$C$1,MATCH("Smelter Look-up"&amp;ADDRESS(ROW(),COLUMN(),4),L!$A:$A,0)-1,SL,,)</f>
        <v>製錬所ID</v>
      </c>
      <c r="F4" s="191" t="str">
        <f ca="1">OFFSET(L!$C$1,MATCH("Smelter Look-up"&amp;ADDRESS(ROW(),COLUMN(),4),L!$A:$A,0)-1,SL,,)</f>
        <v>製錬業者識別番号の発行元</v>
      </c>
      <c r="G4" s="191" t="str">
        <f ca="1">OFFSET(L!$C$1,MATCH("Smelter Look-up"&amp;ADDRESS(ROW(),COLUMN(),4),L!$A:$A,0)-1,SL,,)</f>
        <v>製錬業者所在地：番地</v>
      </c>
      <c r="H4" s="191" t="str">
        <f ca="1">OFFSET(L!$C$1,MATCH("Smelter Look-up"&amp;ADDRESS(ROW(),COLUMN(),4),L!$A:$A,0)-1,SL,,)</f>
        <v>製錬業者所在地：市</v>
      </c>
      <c r="I4" s="191" t="str">
        <f ca="1">OFFSET(L!$C$1,MATCH("Smelter Look-up"&amp;ADDRESS(ROW(),COLUMN(),4),L!$A:$A,0)-1,SL,,)</f>
        <v>製錬施設所在地：州／県</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2"/>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1">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37.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0.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0.5">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0.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0.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0.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7.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1">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7.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0.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0.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48.5">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1.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0.5">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77">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38">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6">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04">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0.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8">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4.5">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08">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1.5">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1">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3">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8.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7">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0.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7">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7.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4">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0.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67.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1">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08">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7.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24">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1">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2">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89">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04">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0.5">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89">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297">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48.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97">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4.5">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0.5">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7">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81">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0.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1">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89">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1.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48.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7.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08">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9.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08">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7.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3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08">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56.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3">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1">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2.5">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89">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5.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0.5">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7">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7">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9">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40.5">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40.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0.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9">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9">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40.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7">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7.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9">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0.5">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9">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5">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0.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0.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4">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0.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4">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0.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0.5">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0.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0.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0.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7.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7.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7.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7.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4">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4">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4">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4">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4">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4">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4">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4">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0.5">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4">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4">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4">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0.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0.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0.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0.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4">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4">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4.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0.5">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0.5">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0.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0.5">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0.5">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0.5">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1">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7.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7.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2"/>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6C1EE4E-67B7-434D-BAB2-65A142814312}"/>
    </customSheetView>
  </customSheetViews>
  <phoneticPr fontId="102"/>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2AB97DA-E4B7-446E-9C07-9F39956C3873}"/>
    </customSheetView>
  </customSheetViews>
  <phoneticPr fontId="102"/>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Hitomi Omae/大前 比登美</cp:lastModifiedBy>
  <cp:lastPrinted>2015-04-21T20:47:43Z</cp:lastPrinted>
  <dcterms:created xsi:type="dcterms:W3CDTF">2010-06-21T21:00:23Z</dcterms:created>
  <dcterms:modified xsi:type="dcterms:W3CDTF">2025-06-05T04:49:34Z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