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autoCompressPictures="0"/>
  <mc:AlternateContent xmlns:mc="http://schemas.openxmlformats.org/markup-compatibility/2006">
    <mc:Choice Requires="x15">
      <x15ac:absPath xmlns:x15ac="http://schemas.microsoft.com/office/spreadsheetml/2010/11/ac" url="https://daicelgroup-my.sharepoint.com/personal/dc92056_daicelgroup_com/Documents/デスクトップ/以前のデスクトップ/環境調査対応/定型文　新社名/"/>
    </mc:Choice>
  </mc:AlternateContent>
  <xr:revisionPtr revIDLastSave="0" documentId="8_{A4AD1DAE-51D5-4578-A312-FF95E0E5AED2}"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2970" yWindow="-13980" windowWidth="22170" windowHeight="13005" tabRatio="789" firstSheet="1" activeTab="6"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9"/>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5" l="1"/>
  <c r="T6" i="5" s="1"/>
  <c r="B7" i="5"/>
  <c r="T7" i="5" s="1"/>
  <c r="B8" i="5"/>
  <c r="T8" i="5" s="1"/>
  <c r="B9" i="5"/>
  <c r="T9" i="5"/>
  <c r="B10" i="5"/>
  <c r="T10" i="5" s="1"/>
  <c r="B11" i="5"/>
  <c r="T11" i="5" s="1"/>
  <c r="B12" i="5"/>
  <c r="T12" i="5" s="1"/>
  <c r="B13" i="5"/>
  <c r="T13" i="5" s="1"/>
  <c r="B14" i="5"/>
  <c r="T14" i="5" s="1"/>
  <c r="B15" i="5"/>
  <c r="T15" i="5"/>
  <c r="B16" i="5"/>
  <c r="T16" i="5"/>
  <c r="B17" i="5"/>
  <c r="T17" i="5" s="1"/>
  <c r="B18" i="5"/>
  <c r="T18" i="5" s="1"/>
  <c r="B19" i="5"/>
  <c r="T19" i="5" s="1"/>
  <c r="B20" i="5"/>
  <c r="T20" i="5" s="1"/>
  <c r="B21" i="5"/>
  <c r="T21" i="5"/>
  <c r="B22" i="5"/>
  <c r="T22" i="5"/>
  <c r="B23" i="5"/>
  <c r="T23" i="5" s="1"/>
  <c r="B24" i="5"/>
  <c r="T24" i="5" s="1"/>
  <c r="B25" i="5"/>
  <c r="T25" i="5" s="1"/>
  <c r="B26" i="5"/>
  <c r="T26" i="5" s="1"/>
  <c r="B27" i="5"/>
  <c r="T27" i="5"/>
  <c r="B28" i="5"/>
  <c r="T28" i="5"/>
  <c r="B29" i="5"/>
  <c r="T29" i="5" s="1"/>
  <c r="B30" i="5"/>
  <c r="T30" i="5" s="1"/>
  <c r="B31" i="5"/>
  <c r="T31" i="5" s="1"/>
  <c r="B32" i="5"/>
  <c r="T32" i="5" s="1"/>
  <c r="B33" i="5"/>
  <c r="T33" i="5"/>
  <c r="B34" i="5"/>
  <c r="T34" i="5"/>
  <c r="B35" i="5"/>
  <c r="T35" i="5" s="1"/>
  <c r="B36" i="5"/>
  <c r="T36" i="5" s="1"/>
  <c r="B37" i="5"/>
  <c r="T37" i="5" s="1"/>
  <c r="B38" i="5"/>
  <c r="T38" i="5" s="1"/>
  <c r="B39" i="5"/>
  <c r="T39" i="5"/>
  <c r="B40" i="5"/>
  <c r="T40" i="5"/>
  <c r="B41" i="5"/>
  <c r="T41" i="5" s="1"/>
  <c r="B42" i="5"/>
  <c r="T42" i="5" s="1"/>
  <c r="B43" i="5"/>
  <c r="T43" i="5" s="1"/>
  <c r="B44" i="5"/>
  <c r="T44" i="5" s="1"/>
  <c r="B45" i="5"/>
  <c r="T45" i="5"/>
  <c r="B46" i="5"/>
  <c r="T46" i="5"/>
  <c r="B47" i="5"/>
  <c r="T47" i="5" s="1"/>
  <c r="B48" i="5"/>
  <c r="T48" i="5" s="1"/>
  <c r="B49" i="5"/>
  <c r="T49" i="5" s="1"/>
  <c r="B50" i="5"/>
  <c r="T50" i="5" s="1"/>
  <c r="B51" i="5"/>
  <c r="T51" i="5"/>
  <c r="B52" i="5"/>
  <c r="T52" i="5"/>
  <c r="B53" i="5"/>
  <c r="T53" i="5" s="1"/>
  <c r="B54" i="5"/>
  <c r="T54" i="5" s="1"/>
  <c r="B55" i="5"/>
  <c r="T55" i="5" s="1"/>
  <c r="B56" i="5"/>
  <c r="T56" i="5" s="1"/>
  <c r="B57" i="5"/>
  <c r="T57" i="5"/>
  <c r="B58" i="5"/>
  <c r="T58" i="5"/>
  <c r="B59" i="5"/>
  <c r="T59" i="5" s="1"/>
  <c r="B60" i="5"/>
  <c r="T60" i="5" s="1"/>
  <c r="B61" i="5"/>
  <c r="T61" i="5" s="1"/>
  <c r="B62" i="5"/>
  <c r="T62" i="5" s="1"/>
  <c r="B63" i="5"/>
  <c r="T63" i="5"/>
  <c r="B64" i="5"/>
  <c r="T64" i="5"/>
  <c r="B65" i="5"/>
  <c r="T65" i="5" s="1"/>
  <c r="B66" i="5"/>
  <c r="T66" i="5" s="1"/>
  <c r="B67" i="5"/>
  <c r="T67" i="5" s="1"/>
  <c r="B68" i="5"/>
  <c r="T68" i="5" s="1"/>
  <c r="B69" i="5"/>
  <c r="T69" i="5"/>
  <c r="B70" i="5"/>
  <c r="T70" i="5"/>
  <c r="B71" i="5"/>
  <c r="T71" i="5" s="1"/>
  <c r="B72" i="5"/>
  <c r="T72" i="5" s="1"/>
  <c r="B73" i="5"/>
  <c r="T73" i="5" s="1"/>
  <c r="B74" i="5"/>
  <c r="T74" i="5" s="1"/>
  <c r="B75" i="5"/>
  <c r="T75" i="5"/>
  <c r="B76" i="5"/>
  <c r="T76" i="5"/>
  <c r="B77" i="5"/>
  <c r="T77" i="5" s="1"/>
  <c r="B78" i="5"/>
  <c r="T78" i="5" s="1"/>
  <c r="B79" i="5"/>
  <c r="T79" i="5" s="1"/>
  <c r="B80" i="5"/>
  <c r="T80" i="5" s="1"/>
  <c r="B81" i="5"/>
  <c r="T81" i="5"/>
  <c r="B82" i="5"/>
  <c r="T82" i="5"/>
  <c r="B83" i="5"/>
  <c r="T83" i="5" s="1"/>
  <c r="B84" i="5"/>
  <c r="T84" i="5" s="1"/>
  <c r="B85" i="5"/>
  <c r="T85" i="5" s="1"/>
  <c r="B86" i="5"/>
  <c r="T86" i="5" s="1"/>
  <c r="B87" i="5"/>
  <c r="T87" i="5"/>
  <c r="B88" i="5"/>
  <c r="T88" i="5"/>
  <c r="B89" i="5"/>
  <c r="T89" i="5" s="1"/>
  <c r="B90" i="5"/>
  <c r="T90" i="5" s="1"/>
  <c r="B91" i="5"/>
  <c r="T91" i="5" s="1"/>
  <c r="B92" i="5"/>
  <c r="T92" i="5" s="1"/>
  <c r="B93" i="5"/>
  <c r="T93" i="5"/>
  <c r="B94" i="5"/>
  <c r="T94" i="5"/>
  <c r="B95" i="5"/>
  <c r="T95" i="5" s="1"/>
  <c r="B96" i="5"/>
  <c r="T96" i="5" s="1"/>
  <c r="B97" i="5"/>
  <c r="T97" i="5" s="1"/>
  <c r="B98" i="5"/>
  <c r="T98" i="5" s="1"/>
  <c r="B99" i="5"/>
  <c r="T99" i="5"/>
  <c r="B100" i="5"/>
  <c r="T100" i="5"/>
  <c r="B101" i="5"/>
  <c r="T101" i="5" s="1"/>
  <c r="B102" i="5"/>
  <c r="T102" i="5" s="1"/>
  <c r="B103" i="5"/>
  <c r="T103" i="5" s="1"/>
  <c r="B104" i="5"/>
  <c r="T104" i="5" s="1"/>
  <c r="B105" i="5"/>
  <c r="T105" i="5"/>
  <c r="B106" i="5"/>
  <c r="T106" i="5"/>
  <c r="B107" i="5"/>
  <c r="T107" i="5" s="1"/>
  <c r="B108" i="5"/>
  <c r="T108" i="5" s="1"/>
  <c r="B109" i="5"/>
  <c r="T109" i="5" s="1"/>
  <c r="B110" i="5"/>
  <c r="T110" i="5" s="1"/>
  <c r="B111" i="5"/>
  <c r="T111" i="5"/>
  <c r="B112" i="5"/>
  <c r="T112" i="5"/>
  <c r="B113" i="5"/>
  <c r="T113" i="5" s="1"/>
  <c r="B114" i="5"/>
  <c r="T114" i="5" s="1"/>
  <c r="B115" i="5"/>
  <c r="T115" i="5" s="1"/>
  <c r="B116" i="5"/>
  <c r="T116" i="5" s="1"/>
  <c r="B117" i="5"/>
  <c r="T117" i="5"/>
  <c r="B118" i="5"/>
  <c r="T118" i="5"/>
  <c r="B119" i="5"/>
  <c r="T119" i="5" s="1"/>
  <c r="B120" i="5"/>
  <c r="T120" i="5" s="1"/>
  <c r="B121" i="5"/>
  <c r="T121" i="5" s="1"/>
  <c r="B122" i="5"/>
  <c r="T122" i="5" s="1"/>
  <c r="B123" i="5"/>
  <c r="T123" i="5"/>
  <c r="B124" i="5"/>
  <c r="T124" i="5"/>
  <c r="B125" i="5"/>
  <c r="T125" i="5" s="1"/>
  <c r="B126" i="5"/>
  <c r="T126" i="5" s="1"/>
  <c r="B127" i="5"/>
  <c r="T127" i="5" s="1"/>
  <c r="B128" i="5"/>
  <c r="T128" i="5" s="1"/>
  <c r="B129" i="5"/>
  <c r="T129" i="5"/>
  <c r="B130" i="5"/>
  <c r="T130" i="5"/>
  <c r="B131" i="5"/>
  <c r="T131" i="5" s="1"/>
  <c r="B132" i="5"/>
  <c r="T132" i="5" s="1"/>
  <c r="B133" i="5"/>
  <c r="T133" i="5" s="1"/>
  <c r="B134" i="5"/>
  <c r="T134" i="5" s="1"/>
  <c r="B135" i="5"/>
  <c r="T135" i="5"/>
  <c r="B136" i="5"/>
  <c r="T136" i="5"/>
  <c r="B137" i="5"/>
  <c r="T137" i="5" s="1"/>
  <c r="B138" i="5"/>
  <c r="T138" i="5" s="1"/>
  <c r="B139" i="5"/>
  <c r="T139" i="5" s="1"/>
  <c r="B140" i="5"/>
  <c r="T140" i="5" s="1"/>
  <c r="B141" i="5"/>
  <c r="T141" i="5"/>
  <c r="B142" i="5"/>
  <c r="T142" i="5"/>
  <c r="B143" i="5"/>
  <c r="T143" i="5" s="1"/>
  <c r="B144" i="5"/>
  <c r="T144" i="5" s="1"/>
  <c r="B145" i="5"/>
  <c r="T145" i="5" s="1"/>
  <c r="B146" i="5"/>
  <c r="T146" i="5" s="1"/>
  <c r="B147" i="5"/>
  <c r="T147" i="5"/>
  <c r="B148" i="5"/>
  <c r="T148" i="5"/>
  <c r="B149" i="5"/>
  <c r="T149" i="5" s="1"/>
  <c r="B150" i="5"/>
  <c r="T150" i="5" s="1"/>
  <c r="B151" i="5"/>
  <c r="T151" i="5" s="1"/>
  <c r="B152" i="5"/>
  <c r="T152" i="5" s="1"/>
  <c r="B153" i="5"/>
  <c r="T153" i="5"/>
  <c r="B154" i="5"/>
  <c r="T154" i="5"/>
  <c r="B155" i="5"/>
  <c r="T155" i="5" s="1"/>
  <c r="B156" i="5"/>
  <c r="T156" i="5" s="1"/>
  <c r="B157" i="5"/>
  <c r="T157" i="5" s="1"/>
  <c r="B158" i="5"/>
  <c r="T158" i="5" s="1"/>
  <c r="B159" i="5"/>
  <c r="T159" i="5"/>
  <c r="B160" i="5"/>
  <c r="T160" i="5"/>
  <c r="B161" i="5"/>
  <c r="T161" i="5" s="1"/>
  <c r="B162" i="5"/>
  <c r="T162" i="5" s="1"/>
  <c r="B163" i="5"/>
  <c r="T163" i="5" s="1"/>
  <c r="B164" i="5"/>
  <c r="T164" i="5" s="1"/>
  <c r="B165" i="5"/>
  <c r="T165" i="5"/>
  <c r="B166" i="5"/>
  <c r="T166" i="5"/>
  <c r="B167" i="5"/>
  <c r="T167" i="5" s="1"/>
  <c r="B168" i="5"/>
  <c r="T168" i="5" s="1"/>
  <c r="B169" i="5"/>
  <c r="T169" i="5" s="1"/>
  <c r="B170" i="5"/>
  <c r="T170" i="5" s="1"/>
  <c r="B171" i="5"/>
  <c r="T171" i="5"/>
  <c r="B172" i="5"/>
  <c r="T172" i="5"/>
  <c r="B173" i="5"/>
  <c r="T173" i="5" s="1"/>
  <c r="B174" i="5"/>
  <c r="T174" i="5" s="1"/>
  <c r="B175" i="5"/>
  <c r="T175" i="5" s="1"/>
  <c r="B176" i="5"/>
  <c r="T176" i="5" s="1"/>
  <c r="B177" i="5"/>
  <c r="T177" i="5"/>
  <c r="B178" i="5"/>
  <c r="T178" i="5"/>
  <c r="B179" i="5"/>
  <c r="T179" i="5" s="1"/>
  <c r="B180" i="5"/>
  <c r="T180" i="5" s="1"/>
  <c r="B181" i="5"/>
  <c r="T181" i="5" s="1"/>
  <c r="B182" i="5"/>
  <c r="T182" i="5" s="1"/>
  <c r="B183" i="5"/>
  <c r="T183" i="5"/>
  <c r="B184" i="5"/>
  <c r="T184" i="5"/>
  <c r="B185" i="5"/>
  <c r="T185" i="5" s="1"/>
  <c r="B186" i="5"/>
  <c r="T186" i="5" s="1"/>
  <c r="B187" i="5"/>
  <c r="T187" i="5" s="1"/>
  <c r="B188" i="5"/>
  <c r="T188" i="5" s="1"/>
  <c r="B189" i="5"/>
  <c r="T189" i="5"/>
  <c r="B190" i="5"/>
  <c r="T190" i="5"/>
  <c r="B191" i="5"/>
  <c r="T191" i="5" s="1"/>
  <c r="B192" i="5"/>
  <c r="T192" i="5" s="1"/>
  <c r="B193" i="5"/>
  <c r="T193" i="5" s="1"/>
  <c r="B194" i="5"/>
  <c r="T194" i="5" s="1"/>
  <c r="B195" i="5"/>
  <c r="T195" i="5"/>
  <c r="B196" i="5"/>
  <c r="T196" i="5"/>
  <c r="B197" i="5"/>
  <c r="T197" i="5" s="1"/>
  <c r="B198" i="5"/>
  <c r="T198" i="5" s="1"/>
  <c r="B199" i="5"/>
  <c r="T199" i="5" s="1"/>
  <c r="B200" i="5"/>
  <c r="T200" i="5" s="1"/>
  <c r="B201" i="5"/>
  <c r="T201" i="5"/>
  <c r="B202" i="5"/>
  <c r="T202" i="5"/>
  <c r="B203" i="5"/>
  <c r="T203" i="5" s="1"/>
  <c r="B204" i="5"/>
  <c r="T204" i="5" s="1"/>
  <c r="B205" i="5"/>
  <c r="T205" i="5" s="1"/>
  <c r="B206" i="5"/>
  <c r="T206" i="5" s="1"/>
  <c r="B207" i="5"/>
  <c r="T207" i="5"/>
  <c r="B208" i="5"/>
  <c r="T208" i="5"/>
  <c r="B209" i="5"/>
  <c r="T209" i="5" s="1"/>
  <c r="B210" i="5"/>
  <c r="T210" i="5" s="1"/>
  <c r="B211" i="5"/>
  <c r="T211" i="5" s="1"/>
  <c r="B212" i="5"/>
  <c r="T212" i="5" s="1"/>
  <c r="B213" i="5"/>
  <c r="T213" i="5"/>
  <c r="B214" i="5"/>
  <c r="T214" i="5"/>
  <c r="B215" i="5"/>
  <c r="T215" i="5" s="1"/>
  <c r="B216" i="5"/>
  <c r="T216" i="5" s="1"/>
  <c r="B217" i="5"/>
  <c r="T217" i="5" s="1"/>
  <c r="B218" i="5"/>
  <c r="T218" i="5" s="1"/>
  <c r="B219" i="5"/>
  <c r="T219" i="5"/>
  <c r="B220" i="5"/>
  <c r="T220" i="5"/>
  <c r="B221" i="5"/>
  <c r="T221" i="5" s="1"/>
  <c r="B222" i="5"/>
  <c r="T222" i="5" s="1"/>
  <c r="B223" i="5"/>
  <c r="T223" i="5"/>
  <c r="B224" i="5"/>
  <c r="T224" i="5" s="1"/>
  <c r="B225" i="5"/>
  <c r="T225" i="5" s="1"/>
  <c r="B226" i="5"/>
  <c r="T226" i="5"/>
  <c r="B227" i="5"/>
  <c r="T227" i="5" s="1"/>
  <c r="B228" i="5"/>
  <c r="T228" i="5" s="1"/>
  <c r="B229" i="5"/>
  <c r="T229" i="5"/>
  <c r="B230" i="5"/>
  <c r="T230" i="5" s="1"/>
  <c r="B231" i="5"/>
  <c r="T231" i="5"/>
  <c r="B232" i="5"/>
  <c r="T232" i="5"/>
  <c r="B233" i="5"/>
  <c r="T233" i="5" s="1"/>
  <c r="B234" i="5"/>
  <c r="T234" i="5" s="1"/>
  <c r="B235" i="5"/>
  <c r="T235" i="5"/>
  <c r="B236" i="5"/>
  <c r="T236" i="5" s="1"/>
  <c r="B237" i="5"/>
  <c r="T237" i="5"/>
  <c r="B238" i="5"/>
  <c r="T238" i="5"/>
  <c r="B239" i="5"/>
  <c r="T239" i="5" s="1"/>
  <c r="B240" i="5"/>
  <c r="T240" i="5" s="1"/>
  <c r="B241" i="5"/>
  <c r="T241" i="5" s="1"/>
  <c r="B242" i="5"/>
  <c r="T242" i="5" s="1"/>
  <c r="B243" i="5"/>
  <c r="T243" i="5"/>
  <c r="B244" i="5"/>
  <c r="T244" i="5"/>
  <c r="B245" i="5"/>
  <c r="T245" i="5" s="1"/>
  <c r="B246" i="5"/>
  <c r="T246" i="5" s="1"/>
  <c r="B247" i="5"/>
  <c r="T247" i="5"/>
  <c r="B248" i="5"/>
  <c r="T248" i="5" s="1"/>
  <c r="B249" i="5"/>
  <c r="T249" i="5" s="1"/>
  <c r="B250" i="5"/>
  <c r="T250" i="5"/>
  <c r="B251" i="5"/>
  <c r="T251" i="5" s="1"/>
  <c r="B252" i="5"/>
  <c r="T252" i="5" s="1"/>
  <c r="B253" i="5"/>
  <c r="T253" i="5"/>
  <c r="B254" i="5"/>
  <c r="T254" i="5" s="1"/>
  <c r="B255" i="5"/>
  <c r="T255" i="5"/>
  <c r="B256" i="5"/>
  <c r="T256" i="5"/>
  <c r="B257" i="5"/>
  <c r="T257" i="5" s="1"/>
  <c r="B258" i="5"/>
  <c r="T258" i="5" s="1"/>
  <c r="B259" i="5"/>
  <c r="T259" i="5"/>
  <c r="B260" i="5"/>
  <c r="T260" i="5" s="1"/>
  <c r="B261" i="5"/>
  <c r="T261" i="5"/>
  <c r="B262" i="5"/>
  <c r="T262" i="5"/>
  <c r="B263" i="5"/>
  <c r="T263" i="5" s="1"/>
  <c r="B264" i="5"/>
  <c r="T264" i="5" s="1"/>
  <c r="B265" i="5"/>
  <c r="T265" i="5" s="1"/>
  <c r="B266" i="5"/>
  <c r="T266" i="5" s="1"/>
  <c r="B267" i="5"/>
  <c r="T267" i="5"/>
  <c r="B268" i="5"/>
  <c r="T268" i="5"/>
  <c r="B269" i="5"/>
  <c r="T269" i="5" s="1"/>
  <c r="B270" i="5"/>
  <c r="T270" i="5" s="1"/>
  <c r="B271" i="5"/>
  <c r="T271" i="5"/>
  <c r="B272" i="5"/>
  <c r="T272" i="5" s="1"/>
  <c r="B273" i="5"/>
  <c r="T273" i="5" s="1"/>
  <c r="B274" i="5"/>
  <c r="T274" i="5"/>
  <c r="B275" i="5"/>
  <c r="T275" i="5" s="1"/>
  <c r="B276" i="5"/>
  <c r="T276" i="5" s="1"/>
  <c r="B277" i="5"/>
  <c r="T277" i="5"/>
  <c r="B278" i="5"/>
  <c r="T278" i="5" s="1"/>
  <c r="B279" i="5"/>
  <c r="T279" i="5"/>
  <c r="B280" i="5"/>
  <c r="T280" i="5"/>
  <c r="B281" i="5"/>
  <c r="T281" i="5" s="1"/>
  <c r="B282" i="5"/>
  <c r="T282" i="5" s="1"/>
  <c r="B283" i="5"/>
  <c r="T283" i="5"/>
  <c r="B284" i="5"/>
  <c r="T284" i="5" s="1"/>
  <c r="B285" i="5"/>
  <c r="T285" i="5"/>
  <c r="B286" i="5"/>
  <c r="T286" i="5"/>
  <c r="B287" i="5"/>
  <c r="T287" i="5" s="1"/>
  <c r="B288" i="5"/>
  <c r="T288" i="5" s="1"/>
  <c r="B289" i="5"/>
  <c r="T289" i="5"/>
  <c r="B290" i="5"/>
  <c r="T290" i="5"/>
  <c r="B291" i="5"/>
  <c r="T291" i="5" s="1"/>
  <c r="B292" i="5"/>
  <c r="T292" i="5"/>
  <c r="B293" i="5"/>
  <c r="T293" i="5" s="1"/>
  <c r="B294" i="5"/>
  <c r="T294" i="5" s="1"/>
  <c r="B295" i="5"/>
  <c r="T295" i="5"/>
  <c r="B296" i="5"/>
  <c r="T296" i="5"/>
  <c r="B297" i="5"/>
  <c r="T297" i="5"/>
  <c r="B298" i="5"/>
  <c r="T298" i="5"/>
  <c r="B299" i="5"/>
  <c r="T299" i="5" s="1"/>
  <c r="B300" i="5"/>
  <c r="T300" i="5" s="1"/>
  <c r="B301" i="5"/>
  <c r="T301" i="5"/>
  <c r="B302" i="5"/>
  <c r="T302" i="5"/>
  <c r="B303" i="5"/>
  <c r="T303" i="5"/>
  <c r="B304" i="5"/>
  <c r="T304" i="5"/>
  <c r="B305" i="5"/>
  <c r="T305" i="5" s="1"/>
  <c r="B306" i="5"/>
  <c r="T306" i="5" s="1"/>
  <c r="B307" i="5"/>
  <c r="T307" i="5"/>
  <c r="B308" i="5"/>
  <c r="T308" i="5"/>
  <c r="B309" i="5"/>
  <c r="T309" i="5"/>
  <c r="B310" i="5"/>
  <c r="T310" i="5"/>
  <c r="B311" i="5"/>
  <c r="T311" i="5" s="1"/>
  <c r="B312" i="5"/>
  <c r="T312" i="5" s="1"/>
  <c r="B313" i="5"/>
  <c r="T313" i="5" s="1"/>
  <c r="B314" i="5"/>
  <c r="T314" i="5"/>
  <c r="B315" i="5"/>
  <c r="T315" i="5"/>
  <c r="B316" i="5"/>
  <c r="T316" i="5"/>
  <c r="B317" i="5"/>
  <c r="T317" i="5" s="1"/>
  <c r="B318" i="5"/>
  <c r="T318" i="5" s="1"/>
  <c r="B319" i="5"/>
  <c r="T319" i="5"/>
  <c r="B320" i="5"/>
  <c r="T320" i="5" s="1"/>
  <c r="B321" i="5"/>
  <c r="T321" i="5"/>
  <c r="B322" i="5"/>
  <c r="T322" i="5"/>
  <c r="B323" i="5"/>
  <c r="T323" i="5" s="1"/>
  <c r="B324" i="5"/>
  <c r="T324" i="5" s="1"/>
  <c r="B325" i="5"/>
  <c r="T325" i="5"/>
  <c r="B326" i="5"/>
  <c r="T326" i="5"/>
  <c r="B327" i="5"/>
  <c r="B328" i="5"/>
  <c r="T328" i="5"/>
  <c r="B329" i="5"/>
  <c r="T329" i="5" s="1"/>
  <c r="B330" i="5"/>
  <c r="T330" i="5" s="1"/>
  <c r="B331" i="5"/>
  <c r="T331" i="5"/>
  <c r="B332" i="5"/>
  <c r="T332" i="5"/>
  <c r="B333" i="5"/>
  <c r="T333" i="5"/>
  <c r="B334" i="5"/>
  <c r="T334" i="5"/>
  <c r="B335" i="5"/>
  <c r="T335" i="5" s="1"/>
  <c r="B336" i="5"/>
  <c r="T336" i="5" s="1"/>
  <c r="B337" i="5"/>
  <c r="T337" i="5"/>
  <c r="B338" i="5"/>
  <c r="T338" i="5"/>
  <c r="B339" i="5"/>
  <c r="T339" i="5"/>
  <c r="B340" i="5"/>
  <c r="T340" i="5"/>
  <c r="B341" i="5"/>
  <c r="T341" i="5" s="1"/>
  <c r="B342" i="5"/>
  <c r="T342" i="5" s="1"/>
  <c r="B343" i="5"/>
  <c r="T343" i="5" s="1"/>
  <c r="B344" i="5"/>
  <c r="T344" i="5"/>
  <c r="B345" i="5"/>
  <c r="T345" i="5"/>
  <c r="B346" i="5"/>
  <c r="T346" i="5"/>
  <c r="B347" i="5"/>
  <c r="T347" i="5" s="1"/>
  <c r="B348" i="5"/>
  <c r="T348" i="5" s="1"/>
  <c r="B349" i="5"/>
  <c r="T349" i="5" s="1"/>
  <c r="B350" i="5"/>
  <c r="B351" i="5"/>
  <c r="T351" i="5"/>
  <c r="B352" i="5"/>
  <c r="T352" i="5"/>
  <c r="B353" i="5"/>
  <c r="T353" i="5" s="1"/>
  <c r="B354" i="5"/>
  <c r="T354" i="5" s="1"/>
  <c r="B355" i="5"/>
  <c r="T355" i="5"/>
  <c r="B356" i="5"/>
  <c r="T356" i="5" s="1"/>
  <c r="B357" i="5"/>
  <c r="T357" i="5"/>
  <c r="B358" i="5"/>
  <c r="T358" i="5"/>
  <c r="B359" i="5"/>
  <c r="T359" i="5" s="1"/>
  <c r="B360" i="5"/>
  <c r="T360" i="5" s="1"/>
  <c r="B361" i="5"/>
  <c r="T361" i="5"/>
  <c r="B362" i="5"/>
  <c r="T362" i="5"/>
  <c r="B363" i="5"/>
  <c r="T363" i="5" s="1"/>
  <c r="B364" i="5"/>
  <c r="T364" i="5"/>
  <c r="B365" i="5"/>
  <c r="T365" i="5" s="1"/>
  <c r="B366" i="5"/>
  <c r="T366" i="5" s="1"/>
  <c r="B367" i="5"/>
  <c r="T367" i="5"/>
  <c r="B368" i="5"/>
  <c r="T368" i="5" s="1"/>
  <c r="B369" i="5"/>
  <c r="T369" i="5"/>
  <c r="B370" i="5"/>
  <c r="T370" i="5"/>
  <c r="B371" i="5"/>
  <c r="T371" i="5" s="1"/>
  <c r="B372" i="5"/>
  <c r="T372" i="5" s="1"/>
  <c r="B373" i="5"/>
  <c r="T373" i="5"/>
  <c r="B374" i="5"/>
  <c r="T374" i="5"/>
  <c r="B375" i="5"/>
  <c r="T375" i="5" s="1"/>
  <c r="B376" i="5"/>
  <c r="T376" i="5"/>
  <c r="B377" i="5"/>
  <c r="T377" i="5" s="1"/>
  <c r="B378" i="5"/>
  <c r="T378" i="5" s="1"/>
  <c r="B379" i="5"/>
  <c r="T379" i="5"/>
  <c r="B380" i="5"/>
  <c r="T380" i="5"/>
  <c r="B381" i="5"/>
  <c r="T381" i="5"/>
  <c r="B382" i="5"/>
  <c r="T382" i="5"/>
  <c r="B383" i="5"/>
  <c r="T383" i="5" s="1"/>
  <c r="B384" i="5"/>
  <c r="T384" i="5" s="1"/>
  <c r="B385" i="5"/>
  <c r="T385" i="5" s="1"/>
  <c r="B386" i="5"/>
  <c r="T386" i="5"/>
  <c r="B387" i="5"/>
  <c r="T387" i="5"/>
  <c r="B388" i="5"/>
  <c r="T388" i="5"/>
  <c r="B389" i="5"/>
  <c r="T389" i="5" s="1"/>
  <c r="B390" i="5"/>
  <c r="T390" i="5" s="1"/>
  <c r="B391" i="5"/>
  <c r="T391" i="5" s="1"/>
  <c r="B392" i="5"/>
  <c r="T392" i="5" s="1"/>
  <c r="B393" i="5"/>
  <c r="T393" i="5" s="1"/>
  <c r="B394" i="5"/>
  <c r="T394" i="5"/>
  <c r="B395" i="5"/>
  <c r="T395" i="5" s="1"/>
  <c r="B396" i="5"/>
  <c r="T396" i="5" s="1"/>
  <c r="B397" i="5"/>
  <c r="T397" i="5" s="1"/>
  <c r="B398" i="5"/>
  <c r="T398" i="5" s="1"/>
  <c r="B399" i="5"/>
  <c r="T399" i="5" s="1"/>
  <c r="B400" i="5"/>
  <c r="T400" i="5"/>
  <c r="B401" i="5"/>
  <c r="T401" i="5" s="1"/>
  <c r="B402" i="5"/>
  <c r="T402" i="5" s="1"/>
  <c r="B403" i="5"/>
  <c r="T403" i="5"/>
  <c r="B404" i="5"/>
  <c r="T404" i="5" s="1"/>
  <c r="B405" i="5"/>
  <c r="T405" i="5" s="1"/>
  <c r="B406" i="5"/>
  <c r="T406" i="5" s="1"/>
  <c r="B407" i="5"/>
  <c r="T407" i="5" s="1"/>
  <c r="B408" i="5"/>
  <c r="T408" i="5" s="1"/>
  <c r="B409" i="5"/>
  <c r="T409" i="5"/>
  <c r="B410" i="5"/>
  <c r="T410" i="5"/>
  <c r="B411" i="5"/>
  <c r="T411" i="5" s="1"/>
  <c r="B412" i="5"/>
  <c r="T412" i="5" s="1"/>
  <c r="B413" i="5"/>
  <c r="T413" i="5" s="1"/>
  <c r="B414" i="5"/>
  <c r="T414" i="5" s="1"/>
  <c r="B415" i="5"/>
  <c r="T415" i="5" s="1"/>
  <c r="B416" i="5"/>
  <c r="T416" i="5"/>
  <c r="B417" i="5"/>
  <c r="T417" i="5"/>
  <c r="B418" i="5"/>
  <c r="T418" i="5" s="1"/>
  <c r="B419" i="5"/>
  <c r="T419" i="5" s="1"/>
  <c r="B420" i="5"/>
  <c r="T420" i="5" s="1"/>
  <c r="B421" i="5"/>
  <c r="T421" i="5" s="1"/>
  <c r="B422" i="5"/>
  <c r="T422" i="5"/>
  <c r="B423" i="5"/>
  <c r="T423" i="5"/>
  <c r="B424" i="5"/>
  <c r="T424" i="5"/>
  <c r="B425" i="5"/>
  <c r="T425" i="5" s="1"/>
  <c r="B426" i="5"/>
  <c r="T426" i="5" s="1"/>
  <c r="B427" i="5"/>
  <c r="T427" i="5" s="1"/>
  <c r="B428" i="5"/>
  <c r="T428" i="5" s="1"/>
  <c r="B429" i="5"/>
  <c r="T429" i="5"/>
  <c r="B430" i="5"/>
  <c r="T430" i="5"/>
  <c r="B431" i="5"/>
  <c r="T431" i="5" s="1"/>
  <c r="B432" i="5"/>
  <c r="T432" i="5" s="1"/>
  <c r="B433" i="5"/>
  <c r="T433" i="5" s="1"/>
  <c r="B434" i="5"/>
  <c r="T434" i="5" s="1"/>
  <c r="B435" i="5"/>
  <c r="T435" i="5" s="1"/>
  <c r="B436" i="5"/>
  <c r="T436" i="5"/>
  <c r="B437" i="5"/>
  <c r="T437" i="5" s="1"/>
  <c r="B438" i="5"/>
  <c r="T438" i="5" s="1"/>
  <c r="B439" i="5"/>
  <c r="T439" i="5"/>
  <c r="B440" i="5"/>
  <c r="T440" i="5" s="1"/>
  <c r="B441" i="5"/>
  <c r="T441" i="5" s="1"/>
  <c r="B442" i="5"/>
  <c r="T442" i="5" s="1"/>
  <c r="B443" i="5"/>
  <c r="T443" i="5" s="1"/>
  <c r="B444" i="5"/>
  <c r="T444" i="5" s="1"/>
  <c r="B445" i="5"/>
  <c r="T445" i="5"/>
  <c r="B446" i="5"/>
  <c r="T446" i="5"/>
  <c r="B447" i="5"/>
  <c r="T447" i="5" s="1"/>
  <c r="B448" i="5"/>
  <c r="T448" i="5" s="1"/>
  <c r="B449" i="5"/>
  <c r="T449" i="5" s="1"/>
  <c r="B450" i="5"/>
  <c r="T450" i="5" s="1"/>
  <c r="B451" i="5"/>
  <c r="T451" i="5" s="1"/>
  <c r="B452" i="5"/>
  <c r="T452" i="5"/>
  <c r="B453" i="5"/>
  <c r="T453" i="5"/>
  <c r="B454" i="5"/>
  <c r="T454" i="5" s="1"/>
  <c r="B455" i="5"/>
  <c r="T455" i="5" s="1"/>
  <c r="B456" i="5"/>
  <c r="T456" i="5" s="1"/>
  <c r="B457" i="5"/>
  <c r="T457" i="5" s="1"/>
  <c r="B458" i="5"/>
  <c r="T458" i="5"/>
  <c r="B459" i="5"/>
  <c r="T459" i="5"/>
  <c r="B460" i="5"/>
  <c r="T460" i="5"/>
  <c r="B461" i="5"/>
  <c r="T461" i="5" s="1"/>
  <c r="B462" i="5"/>
  <c r="T462" i="5" s="1"/>
  <c r="B463" i="5"/>
  <c r="T463" i="5" s="1"/>
  <c r="B464" i="5"/>
  <c r="T464" i="5" s="1"/>
  <c r="B465" i="5"/>
  <c r="T465" i="5"/>
  <c r="B466" i="5"/>
  <c r="T466" i="5"/>
  <c r="B467" i="5"/>
  <c r="T467" i="5" s="1"/>
  <c r="B468" i="5"/>
  <c r="T468" i="5" s="1"/>
  <c r="B469" i="5"/>
  <c r="T469" i="5" s="1"/>
  <c r="B470" i="5"/>
  <c r="T470" i="5" s="1"/>
  <c r="B471" i="5"/>
  <c r="T471" i="5" s="1"/>
  <c r="B472" i="5"/>
  <c r="T472" i="5"/>
  <c r="B473" i="5"/>
  <c r="T473" i="5" s="1"/>
  <c r="B474" i="5"/>
  <c r="T474" i="5" s="1"/>
  <c r="B475" i="5"/>
  <c r="T475" i="5"/>
  <c r="B476" i="5"/>
  <c r="T476" i="5" s="1"/>
  <c r="B477" i="5"/>
  <c r="T477" i="5" s="1"/>
  <c r="B478" i="5"/>
  <c r="T478" i="5" s="1"/>
  <c r="B479" i="5"/>
  <c r="T479" i="5" s="1"/>
  <c r="B480" i="5"/>
  <c r="T480" i="5" s="1"/>
  <c r="B481" i="5"/>
  <c r="T481" i="5"/>
  <c r="B482" i="5"/>
  <c r="T482" i="5"/>
  <c r="B483" i="5"/>
  <c r="T483" i="5" s="1"/>
  <c r="B484" i="5"/>
  <c r="T484" i="5" s="1"/>
  <c r="B485" i="5"/>
  <c r="T485" i="5" s="1"/>
  <c r="B486" i="5"/>
  <c r="T486" i="5" s="1"/>
  <c r="B487" i="5"/>
  <c r="T487" i="5" s="1"/>
  <c r="B488" i="5"/>
  <c r="T488" i="5"/>
  <c r="B489" i="5"/>
  <c r="T489" i="5"/>
  <c r="B490" i="5"/>
  <c r="T490" i="5" s="1"/>
  <c r="B491" i="5"/>
  <c r="T491" i="5" s="1"/>
  <c r="B492" i="5"/>
  <c r="T492" i="5" s="1"/>
  <c r="B493" i="5"/>
  <c r="T493" i="5" s="1"/>
  <c r="B494" i="5"/>
  <c r="T494" i="5"/>
  <c r="B495" i="5"/>
  <c r="T495" i="5" s="1"/>
  <c r="B496" i="5"/>
  <c r="T496" i="5"/>
  <c r="B497" i="5"/>
  <c r="T497" i="5" s="1"/>
  <c r="B498" i="5"/>
  <c r="T498" i="5" s="1"/>
  <c r="B499" i="5"/>
  <c r="T499" i="5" s="1"/>
  <c r="B500" i="5"/>
  <c r="T500" i="5" s="1"/>
  <c r="B501" i="5"/>
  <c r="T501" i="5"/>
  <c r="B502" i="5"/>
  <c r="T502" i="5" s="1"/>
  <c r="B503" i="5"/>
  <c r="T503" i="5" s="1"/>
  <c r="B504" i="5"/>
  <c r="T504" i="5" s="1"/>
  <c r="B505" i="5"/>
  <c r="T505" i="5" s="1"/>
  <c r="B506" i="5"/>
  <c r="T506" i="5" s="1"/>
  <c r="B507" i="5"/>
  <c r="T507" i="5" s="1"/>
  <c r="B508" i="5"/>
  <c r="T508" i="5" s="1"/>
  <c r="B509" i="5"/>
  <c r="T509" i="5" s="1"/>
  <c r="B510" i="5"/>
  <c r="T510" i="5" s="1"/>
  <c r="B511" i="5"/>
  <c r="T511" i="5"/>
  <c r="B512" i="5"/>
  <c r="T512" i="5" s="1"/>
  <c r="B513" i="5"/>
  <c r="T513" i="5" s="1"/>
  <c r="B514" i="5"/>
  <c r="T514" i="5" s="1"/>
  <c r="B515" i="5"/>
  <c r="T515" i="5" s="1"/>
  <c r="B516" i="5"/>
  <c r="T516" i="5" s="1"/>
  <c r="B517" i="5"/>
  <c r="T517" i="5"/>
  <c r="B518" i="5"/>
  <c r="T518" i="5" s="1"/>
  <c r="B519" i="5"/>
  <c r="T519" i="5"/>
  <c r="B520" i="5"/>
  <c r="T520" i="5"/>
  <c r="B521" i="5"/>
  <c r="T521" i="5"/>
  <c r="B522" i="5"/>
  <c r="T522" i="5" s="1"/>
  <c r="B523" i="5"/>
  <c r="T523" i="5"/>
  <c r="B524" i="5"/>
  <c r="T524" i="5" s="1"/>
  <c r="B525" i="5"/>
  <c r="T525" i="5" s="1"/>
  <c r="B526" i="5"/>
  <c r="T526" i="5"/>
  <c r="B527" i="5"/>
  <c r="T527" i="5"/>
  <c r="B528" i="5"/>
  <c r="T528" i="5" s="1"/>
  <c r="B529" i="5"/>
  <c r="T529" i="5"/>
  <c r="B530" i="5"/>
  <c r="T530" i="5" s="1"/>
  <c r="B531" i="5"/>
  <c r="T531" i="5" s="1"/>
  <c r="B532" i="5"/>
  <c r="T532" i="5"/>
  <c r="B533" i="5"/>
  <c r="T533" i="5"/>
  <c r="B534" i="5"/>
  <c r="T534" i="5" s="1"/>
  <c r="B535" i="5"/>
  <c r="T535" i="5"/>
  <c r="B536" i="5"/>
  <c r="T536" i="5" s="1"/>
  <c r="B537" i="5"/>
  <c r="T537" i="5" s="1"/>
  <c r="B538" i="5"/>
  <c r="T538" i="5"/>
  <c r="B539" i="5"/>
  <c r="T539" i="5"/>
  <c r="B540" i="5"/>
  <c r="T540" i="5" s="1"/>
  <c r="B541" i="5"/>
  <c r="T541" i="5"/>
  <c r="B542" i="5"/>
  <c r="T542" i="5" s="1"/>
  <c r="B543" i="5"/>
  <c r="T543" i="5" s="1"/>
  <c r="B544" i="5"/>
  <c r="T544" i="5"/>
  <c r="B545" i="5"/>
  <c r="T545" i="5"/>
  <c r="B546" i="5"/>
  <c r="T546" i="5" s="1"/>
  <c r="B547" i="5"/>
  <c r="T547" i="5"/>
  <c r="B548" i="5"/>
  <c r="T548" i="5" s="1"/>
  <c r="B549" i="5"/>
  <c r="T549" i="5" s="1"/>
  <c r="B550" i="5"/>
  <c r="T550" i="5"/>
  <c r="B551" i="5"/>
  <c r="T551" i="5"/>
  <c r="B552" i="5"/>
  <c r="T552" i="5" s="1"/>
  <c r="B553" i="5"/>
  <c r="T553" i="5"/>
  <c r="B554" i="5"/>
  <c r="T554" i="5" s="1"/>
  <c r="B555" i="5"/>
  <c r="T555" i="5" s="1"/>
  <c r="B556" i="5"/>
  <c r="T556" i="5"/>
  <c r="B557" i="5"/>
  <c r="T557" i="5"/>
  <c r="B558" i="5"/>
  <c r="T558" i="5" s="1"/>
  <c r="B559" i="5"/>
  <c r="T559" i="5"/>
  <c r="B560" i="5"/>
  <c r="T560" i="5" s="1"/>
  <c r="B561" i="5"/>
  <c r="T561" i="5" s="1"/>
  <c r="B562" i="5"/>
  <c r="T562" i="5"/>
  <c r="B563" i="5"/>
  <c r="T563" i="5"/>
  <c r="B564" i="5"/>
  <c r="T564" i="5" s="1"/>
  <c r="B565" i="5"/>
  <c r="T565" i="5"/>
  <c r="B566" i="5"/>
  <c r="T566" i="5" s="1"/>
  <c r="B567" i="5"/>
  <c r="T567" i="5" s="1"/>
  <c r="B568" i="5"/>
  <c r="T568" i="5"/>
  <c r="B569" i="5"/>
  <c r="T569" i="5"/>
  <c r="B570" i="5"/>
  <c r="T570" i="5" s="1"/>
  <c r="B571" i="5"/>
  <c r="T571" i="5"/>
  <c r="B572" i="5"/>
  <c r="T572" i="5" s="1"/>
  <c r="B573" i="5"/>
  <c r="T573" i="5" s="1"/>
  <c r="B574" i="5"/>
  <c r="T574" i="5"/>
  <c r="B575" i="5"/>
  <c r="T575" i="5"/>
  <c r="B576" i="5"/>
  <c r="T576" i="5" s="1"/>
  <c r="B577" i="5"/>
  <c r="T577" i="5"/>
  <c r="B578" i="5"/>
  <c r="T578" i="5" s="1"/>
  <c r="B579" i="5"/>
  <c r="T579" i="5" s="1"/>
  <c r="B580" i="5"/>
  <c r="T580" i="5"/>
  <c r="B581" i="5"/>
  <c r="T581" i="5"/>
  <c r="B582" i="5"/>
  <c r="T582" i="5" s="1"/>
  <c r="B583" i="5"/>
  <c r="T583" i="5"/>
  <c r="B584" i="5"/>
  <c r="T584" i="5" s="1"/>
  <c r="B585" i="5"/>
  <c r="T585" i="5" s="1"/>
  <c r="B586" i="5"/>
  <c r="T586" i="5"/>
  <c r="B587" i="5"/>
  <c r="T587" i="5"/>
  <c r="B588" i="5"/>
  <c r="T588" i="5" s="1"/>
  <c r="B589" i="5"/>
  <c r="T589" i="5"/>
  <c r="B590" i="5"/>
  <c r="T590" i="5" s="1"/>
  <c r="B591" i="5"/>
  <c r="T591" i="5" s="1"/>
  <c r="B592" i="5"/>
  <c r="T592" i="5"/>
  <c r="B593" i="5"/>
  <c r="T593" i="5"/>
  <c r="B594" i="5"/>
  <c r="T594" i="5" s="1"/>
  <c r="B595" i="5"/>
  <c r="T595" i="5"/>
  <c r="B596" i="5"/>
  <c r="T596" i="5" s="1"/>
  <c r="B597" i="5"/>
  <c r="T597" i="5" s="1"/>
  <c r="B598" i="5"/>
  <c r="T598" i="5"/>
  <c r="B599" i="5"/>
  <c r="T599" i="5"/>
  <c r="B600" i="5"/>
  <c r="T600" i="5" s="1"/>
  <c r="B601" i="5"/>
  <c r="T601" i="5"/>
  <c r="B602" i="5"/>
  <c r="T602" i="5" s="1"/>
  <c r="B603" i="5"/>
  <c r="T603" i="5" s="1"/>
  <c r="B604" i="5"/>
  <c r="T604" i="5"/>
  <c r="B605" i="5"/>
  <c r="T605" i="5"/>
  <c r="B606" i="5"/>
  <c r="T606" i="5" s="1"/>
  <c r="B607" i="5"/>
  <c r="T607" i="5"/>
  <c r="B608" i="5"/>
  <c r="T608" i="5" s="1"/>
  <c r="B609" i="5"/>
  <c r="T609" i="5" s="1"/>
  <c r="B610" i="5"/>
  <c r="T610" i="5"/>
  <c r="B611" i="5"/>
  <c r="T611" i="5"/>
  <c r="B612" i="5"/>
  <c r="T612" i="5" s="1"/>
  <c r="B613" i="5"/>
  <c r="T613" i="5"/>
  <c r="B614" i="5"/>
  <c r="T614" i="5" s="1"/>
  <c r="B615" i="5"/>
  <c r="T615" i="5" s="1"/>
  <c r="B616" i="5"/>
  <c r="T616" i="5"/>
  <c r="B617" i="5"/>
  <c r="T617" i="5"/>
  <c r="B618" i="5"/>
  <c r="T618" i="5" s="1"/>
  <c r="B619" i="5"/>
  <c r="T619" i="5"/>
  <c r="B620" i="5"/>
  <c r="T620" i="5" s="1"/>
  <c r="B621" i="5"/>
  <c r="T621" i="5" s="1"/>
  <c r="B622" i="5"/>
  <c r="T622" i="5"/>
  <c r="B623" i="5"/>
  <c r="T623" i="5"/>
  <c r="B624" i="5"/>
  <c r="T624" i="5" s="1"/>
  <c r="B625" i="5"/>
  <c r="T625" i="5"/>
  <c r="B626" i="5"/>
  <c r="T626" i="5" s="1"/>
  <c r="B627" i="5"/>
  <c r="T627" i="5" s="1"/>
  <c r="B628" i="5"/>
  <c r="T628" i="5"/>
  <c r="B629" i="5"/>
  <c r="T629" i="5"/>
  <c r="B630" i="5"/>
  <c r="T630" i="5" s="1"/>
  <c r="B631" i="5"/>
  <c r="T631" i="5"/>
  <c r="B632" i="5"/>
  <c r="T632" i="5" s="1"/>
  <c r="B633" i="5"/>
  <c r="T633" i="5" s="1"/>
  <c r="B634" i="5"/>
  <c r="T634" i="5"/>
  <c r="B635" i="5"/>
  <c r="T635" i="5"/>
  <c r="B636" i="5"/>
  <c r="T636" i="5" s="1"/>
  <c r="B637" i="5"/>
  <c r="T637" i="5"/>
  <c r="B638" i="5"/>
  <c r="T638" i="5" s="1"/>
  <c r="B639" i="5"/>
  <c r="T639" i="5" s="1"/>
  <c r="B640" i="5"/>
  <c r="T640" i="5"/>
  <c r="B641" i="5"/>
  <c r="T641" i="5"/>
  <c r="B642" i="5"/>
  <c r="T642" i="5" s="1"/>
  <c r="B643" i="5"/>
  <c r="T643" i="5"/>
  <c r="B644" i="5"/>
  <c r="T644" i="5" s="1"/>
  <c r="B645" i="5"/>
  <c r="T645" i="5" s="1"/>
  <c r="B646" i="5"/>
  <c r="T646" i="5"/>
  <c r="B647" i="5"/>
  <c r="T647" i="5"/>
  <c r="B648" i="5"/>
  <c r="T648" i="5" s="1"/>
  <c r="B649" i="5"/>
  <c r="T649" i="5"/>
  <c r="B650" i="5"/>
  <c r="T650" i="5" s="1"/>
  <c r="B651" i="5"/>
  <c r="T651" i="5" s="1"/>
  <c r="B652" i="5"/>
  <c r="T652" i="5"/>
  <c r="B653" i="5"/>
  <c r="T653" i="5"/>
  <c r="B654" i="5"/>
  <c r="T654" i="5" s="1"/>
  <c r="B655" i="5"/>
  <c r="T655" i="5"/>
  <c r="B656" i="5"/>
  <c r="T656" i="5" s="1"/>
  <c r="B657" i="5"/>
  <c r="T657" i="5" s="1"/>
  <c r="B658" i="5"/>
  <c r="T658" i="5"/>
  <c r="B659" i="5"/>
  <c r="T659" i="5"/>
  <c r="B660" i="5"/>
  <c r="T660" i="5" s="1"/>
  <c r="B661" i="5"/>
  <c r="T661" i="5"/>
  <c r="B662" i="5"/>
  <c r="T662" i="5" s="1"/>
  <c r="B663" i="5"/>
  <c r="T663" i="5" s="1"/>
  <c r="B664" i="5"/>
  <c r="T664" i="5"/>
  <c r="B665" i="5"/>
  <c r="T665" i="5"/>
  <c r="B666" i="5"/>
  <c r="T666" i="5" s="1"/>
  <c r="B667" i="5"/>
  <c r="T667" i="5"/>
  <c r="B668" i="5"/>
  <c r="T668" i="5" s="1"/>
  <c r="B669" i="5"/>
  <c r="T669" i="5" s="1"/>
  <c r="B670" i="5"/>
  <c r="T670" i="5"/>
  <c r="B671" i="5"/>
  <c r="T671" i="5"/>
  <c r="B672" i="5"/>
  <c r="T672" i="5" s="1"/>
  <c r="B673" i="5"/>
  <c r="T673" i="5"/>
  <c r="B674" i="5"/>
  <c r="T674" i="5" s="1"/>
  <c r="B675" i="5"/>
  <c r="T675" i="5" s="1"/>
  <c r="B676" i="5"/>
  <c r="T676" i="5"/>
  <c r="B677" i="5"/>
  <c r="T677" i="5"/>
  <c r="B678" i="5"/>
  <c r="T678" i="5" s="1"/>
  <c r="B679" i="5"/>
  <c r="T679" i="5"/>
  <c r="B680" i="5"/>
  <c r="T680" i="5" s="1"/>
  <c r="B681" i="5"/>
  <c r="T681" i="5" s="1"/>
  <c r="B682" i="5"/>
  <c r="T682" i="5"/>
  <c r="B683" i="5"/>
  <c r="T683" i="5"/>
  <c r="B684" i="5"/>
  <c r="T684" i="5" s="1"/>
  <c r="B685" i="5"/>
  <c r="T685" i="5"/>
  <c r="B686" i="5"/>
  <c r="T686" i="5" s="1"/>
  <c r="B687" i="5"/>
  <c r="T687" i="5" s="1"/>
  <c r="B688" i="5"/>
  <c r="T688" i="5"/>
  <c r="B689" i="5"/>
  <c r="T689" i="5"/>
  <c r="B690" i="5"/>
  <c r="T690" i="5" s="1"/>
  <c r="B691" i="5"/>
  <c r="T691" i="5"/>
  <c r="B692" i="5"/>
  <c r="T692" i="5" s="1"/>
  <c r="B693" i="5"/>
  <c r="T693" i="5" s="1"/>
  <c r="B694" i="5"/>
  <c r="T694" i="5"/>
  <c r="B695" i="5"/>
  <c r="T695" i="5"/>
  <c r="B696" i="5"/>
  <c r="T696" i="5" s="1"/>
  <c r="B697" i="5"/>
  <c r="T697" i="5"/>
  <c r="B698" i="5"/>
  <c r="T698" i="5" s="1"/>
  <c r="B699" i="5"/>
  <c r="T699" i="5" s="1"/>
  <c r="B700" i="5"/>
  <c r="T700" i="5"/>
  <c r="B701" i="5"/>
  <c r="T701" i="5"/>
  <c r="B702" i="5"/>
  <c r="T702" i="5" s="1"/>
  <c r="B703" i="5"/>
  <c r="T703" i="5"/>
  <c r="B704" i="5"/>
  <c r="T704" i="5" s="1"/>
  <c r="B705" i="5"/>
  <c r="T705" i="5" s="1"/>
  <c r="B706" i="5"/>
  <c r="T706" i="5"/>
  <c r="B707" i="5"/>
  <c r="T707" i="5"/>
  <c r="B708" i="5"/>
  <c r="T708" i="5" s="1"/>
  <c r="B709" i="5"/>
  <c r="T709" i="5"/>
  <c r="B710" i="5"/>
  <c r="T710" i="5" s="1"/>
  <c r="B711" i="5"/>
  <c r="T711" i="5" s="1"/>
  <c r="B712" i="5"/>
  <c r="T712" i="5"/>
  <c r="B713" i="5"/>
  <c r="T713" i="5"/>
  <c r="B714" i="5"/>
  <c r="T714" i="5" s="1"/>
  <c r="B715" i="5"/>
  <c r="T715" i="5"/>
  <c r="B716" i="5"/>
  <c r="T716" i="5" s="1"/>
  <c r="B717" i="5"/>
  <c r="T717" i="5" s="1"/>
  <c r="B718" i="5"/>
  <c r="T718" i="5"/>
  <c r="B719" i="5"/>
  <c r="T719" i="5"/>
  <c r="B720" i="5"/>
  <c r="T720" i="5" s="1"/>
  <c r="B721" i="5"/>
  <c r="T721" i="5"/>
  <c r="B722" i="5"/>
  <c r="T722" i="5" s="1"/>
  <c r="B723" i="5"/>
  <c r="T723" i="5" s="1"/>
  <c r="B724" i="5"/>
  <c r="T724" i="5"/>
  <c r="B725" i="5"/>
  <c r="T725" i="5"/>
  <c r="B726" i="5"/>
  <c r="T726" i="5" s="1"/>
  <c r="B727" i="5"/>
  <c r="T727" i="5"/>
  <c r="B728" i="5"/>
  <c r="T728" i="5" s="1"/>
  <c r="B729" i="5"/>
  <c r="T729" i="5" s="1"/>
  <c r="B730" i="5"/>
  <c r="T730" i="5"/>
  <c r="B731" i="5"/>
  <c r="T731" i="5"/>
  <c r="B732" i="5"/>
  <c r="T732" i="5" s="1"/>
  <c r="B733" i="5"/>
  <c r="T733" i="5"/>
  <c r="B734" i="5"/>
  <c r="T734" i="5" s="1"/>
  <c r="B735" i="5"/>
  <c r="T735" i="5" s="1"/>
  <c r="B736" i="5"/>
  <c r="T736" i="5"/>
  <c r="B737" i="5"/>
  <c r="T737" i="5"/>
  <c r="B738" i="5"/>
  <c r="T738" i="5" s="1"/>
  <c r="B739" i="5"/>
  <c r="T739" i="5"/>
  <c r="B740" i="5"/>
  <c r="T740" i="5" s="1"/>
  <c r="B741" i="5"/>
  <c r="T741" i="5" s="1"/>
  <c r="B742" i="5"/>
  <c r="T742" i="5"/>
  <c r="B743" i="5"/>
  <c r="T743" i="5" s="1"/>
  <c r="B744" i="5"/>
  <c r="T744" i="5" s="1"/>
  <c r="B745" i="5"/>
  <c r="T745" i="5"/>
  <c r="B746" i="5"/>
  <c r="T746" i="5" s="1"/>
  <c r="B747" i="5"/>
  <c r="T747" i="5" s="1"/>
  <c r="B748" i="5"/>
  <c r="T748" i="5"/>
  <c r="B749" i="5"/>
  <c r="T749" i="5" s="1"/>
  <c r="B750" i="5"/>
  <c r="T750" i="5" s="1"/>
  <c r="B751" i="5"/>
  <c r="T751" i="5"/>
  <c r="B752" i="5"/>
  <c r="T752" i="5" s="1"/>
  <c r="B753" i="5"/>
  <c r="T753" i="5" s="1"/>
  <c r="B754" i="5"/>
  <c r="T754" i="5"/>
  <c r="B755" i="5"/>
  <c r="B756" i="5"/>
  <c r="T756" i="5" s="1"/>
  <c r="B757" i="5"/>
  <c r="T757" i="5"/>
  <c r="B758" i="5"/>
  <c r="T758" i="5" s="1"/>
  <c r="B759" i="5"/>
  <c r="T759" i="5" s="1"/>
  <c r="B760" i="5"/>
  <c r="T760" i="5"/>
  <c r="B761" i="5"/>
  <c r="T761" i="5" s="1"/>
  <c r="B762" i="5"/>
  <c r="T762" i="5" s="1"/>
  <c r="B763" i="5"/>
  <c r="T763" i="5"/>
  <c r="B764" i="5"/>
  <c r="T764" i="5" s="1"/>
  <c r="B765" i="5"/>
  <c r="T765" i="5" s="1"/>
  <c r="B766" i="5"/>
  <c r="T766" i="5"/>
  <c r="B767" i="5"/>
  <c r="T767" i="5" s="1"/>
  <c r="B768" i="5"/>
  <c r="T768" i="5" s="1"/>
  <c r="B769" i="5"/>
  <c r="T769" i="5"/>
  <c r="B770" i="5"/>
  <c r="T770" i="5" s="1"/>
  <c r="B771" i="5"/>
  <c r="T771" i="5" s="1"/>
  <c r="B772" i="5"/>
  <c r="T772" i="5"/>
  <c r="B773" i="5"/>
  <c r="B774" i="5"/>
  <c r="T774" i="5" s="1"/>
  <c r="B775" i="5"/>
  <c r="T775" i="5"/>
  <c r="B776" i="5"/>
  <c r="T776" i="5" s="1"/>
  <c r="B777" i="5"/>
  <c r="T777" i="5" s="1"/>
  <c r="B778" i="5"/>
  <c r="T778" i="5"/>
  <c r="B779" i="5"/>
  <c r="T779" i="5" s="1"/>
  <c r="B780" i="5"/>
  <c r="T780" i="5" s="1"/>
  <c r="B781" i="5"/>
  <c r="T781" i="5"/>
  <c r="B782" i="5"/>
  <c r="T782" i="5" s="1"/>
  <c r="B783" i="5"/>
  <c r="T783" i="5" s="1"/>
  <c r="B784" i="5"/>
  <c r="T784" i="5"/>
  <c r="B785" i="5"/>
  <c r="T785" i="5" s="1"/>
  <c r="B786" i="5"/>
  <c r="T786" i="5" s="1"/>
  <c r="B787" i="5"/>
  <c r="T787" i="5"/>
  <c r="B788" i="5"/>
  <c r="T788" i="5" s="1"/>
  <c r="B789" i="5"/>
  <c r="T789" i="5" s="1"/>
  <c r="B790" i="5"/>
  <c r="T790" i="5"/>
  <c r="B791" i="5"/>
  <c r="T791" i="5" s="1"/>
  <c r="B792" i="5"/>
  <c r="T792" i="5" s="1"/>
  <c r="B793" i="5"/>
  <c r="T793" i="5"/>
  <c r="B794" i="5"/>
  <c r="T794" i="5" s="1"/>
  <c r="B795" i="5"/>
  <c r="T795" i="5" s="1"/>
  <c r="B796" i="5"/>
  <c r="T796" i="5"/>
  <c r="B797" i="5"/>
  <c r="T797" i="5" s="1"/>
  <c r="B798" i="5"/>
  <c r="T798" i="5" s="1"/>
  <c r="B799" i="5"/>
  <c r="T799" i="5"/>
  <c r="B800" i="5"/>
  <c r="T800" i="5" s="1"/>
  <c r="B801" i="5"/>
  <c r="T801" i="5" s="1"/>
  <c r="B802" i="5"/>
  <c r="T802" i="5"/>
  <c r="B803" i="5"/>
  <c r="T803" i="5" s="1"/>
  <c r="B804" i="5"/>
  <c r="T804" i="5" s="1"/>
  <c r="B805" i="5"/>
  <c r="T805" i="5"/>
  <c r="B806" i="5"/>
  <c r="T806" i="5" s="1"/>
  <c r="B807" i="5"/>
  <c r="T807" i="5" s="1"/>
  <c r="B808" i="5"/>
  <c r="T808" i="5"/>
  <c r="B809" i="5"/>
  <c r="T809" i="5" s="1"/>
  <c r="B810" i="5"/>
  <c r="T810" i="5" s="1"/>
  <c r="B811" i="5"/>
  <c r="T811" i="5"/>
  <c r="B812" i="5"/>
  <c r="T812" i="5" s="1"/>
  <c r="B813" i="5"/>
  <c r="T813" i="5" s="1"/>
  <c r="B814" i="5"/>
  <c r="T814" i="5"/>
  <c r="B815" i="5"/>
  <c r="T815" i="5" s="1"/>
  <c r="B816" i="5"/>
  <c r="T816" i="5" s="1"/>
  <c r="B817" i="5"/>
  <c r="T817" i="5"/>
  <c r="B818" i="5"/>
  <c r="T818" i="5" s="1"/>
  <c r="B819" i="5"/>
  <c r="T819" i="5" s="1"/>
  <c r="B820" i="5"/>
  <c r="T820" i="5"/>
  <c r="B821" i="5"/>
  <c r="T821" i="5" s="1"/>
  <c r="B822" i="5"/>
  <c r="T822" i="5" s="1"/>
  <c r="B823" i="5"/>
  <c r="T823" i="5"/>
  <c r="B824" i="5"/>
  <c r="T824" i="5" s="1"/>
  <c r="B825" i="5"/>
  <c r="T825" i="5" s="1"/>
  <c r="B826" i="5"/>
  <c r="T826" i="5"/>
  <c r="B827" i="5"/>
  <c r="B828" i="5"/>
  <c r="T828" i="5" s="1"/>
  <c r="B829" i="5"/>
  <c r="T829" i="5"/>
  <c r="B830" i="5"/>
  <c r="T830" i="5" s="1"/>
  <c r="B831" i="5"/>
  <c r="T831" i="5" s="1"/>
  <c r="B832" i="5"/>
  <c r="T832" i="5"/>
  <c r="B833" i="5"/>
  <c r="T833" i="5" s="1"/>
  <c r="B834" i="5"/>
  <c r="T834" i="5" s="1"/>
  <c r="B835" i="5"/>
  <c r="T835" i="5"/>
  <c r="B836" i="5"/>
  <c r="T836" i="5" s="1"/>
  <c r="B837" i="5"/>
  <c r="T837" i="5" s="1"/>
  <c r="B838" i="5"/>
  <c r="T838" i="5"/>
  <c r="B839" i="5"/>
  <c r="T839" i="5" s="1"/>
  <c r="B840" i="5"/>
  <c r="T840" i="5" s="1"/>
  <c r="B841" i="5"/>
  <c r="T841" i="5"/>
  <c r="B842" i="5"/>
  <c r="T842" i="5" s="1"/>
  <c r="B843" i="5"/>
  <c r="T843" i="5" s="1"/>
  <c r="B844" i="5"/>
  <c r="T844" i="5"/>
  <c r="B845" i="5"/>
  <c r="B846" i="5"/>
  <c r="T846" i="5" s="1"/>
  <c r="B847" i="5"/>
  <c r="T847" i="5"/>
  <c r="B848" i="5"/>
  <c r="T848" i="5" s="1"/>
  <c r="B849" i="5"/>
  <c r="T849" i="5" s="1"/>
  <c r="B850" i="5"/>
  <c r="T850" i="5"/>
  <c r="B851" i="5"/>
  <c r="T851" i="5" s="1"/>
  <c r="B852" i="5"/>
  <c r="T852" i="5" s="1"/>
  <c r="B853" i="5"/>
  <c r="T853" i="5"/>
  <c r="B854" i="5"/>
  <c r="T854" i="5" s="1"/>
  <c r="B855" i="5"/>
  <c r="T855" i="5" s="1"/>
  <c r="B856" i="5"/>
  <c r="T856" i="5"/>
  <c r="B857" i="5"/>
  <c r="T857" i="5" s="1"/>
  <c r="B858" i="5"/>
  <c r="T858" i="5" s="1"/>
  <c r="B859" i="5"/>
  <c r="T859" i="5"/>
  <c r="B860" i="5"/>
  <c r="T860" i="5" s="1"/>
  <c r="B861" i="5"/>
  <c r="T861" i="5" s="1"/>
  <c r="B862" i="5"/>
  <c r="T862" i="5"/>
  <c r="B863" i="5"/>
  <c r="T863" i="5" s="1"/>
  <c r="B864" i="5"/>
  <c r="T864" i="5" s="1"/>
  <c r="B865" i="5"/>
  <c r="T865" i="5"/>
  <c r="B866" i="5"/>
  <c r="T866" i="5" s="1"/>
  <c r="B867" i="5"/>
  <c r="T867" i="5" s="1"/>
  <c r="B868" i="5"/>
  <c r="T868" i="5"/>
  <c r="B869" i="5"/>
  <c r="B870" i="5"/>
  <c r="T870" i="5" s="1"/>
  <c r="B871" i="5"/>
  <c r="T871" i="5"/>
  <c r="B872" i="5"/>
  <c r="T872" i="5" s="1"/>
  <c r="B873" i="5"/>
  <c r="T873" i="5" s="1"/>
  <c r="B874" i="5"/>
  <c r="T874" i="5"/>
  <c r="B875" i="5"/>
  <c r="T875" i="5" s="1"/>
  <c r="B876" i="5"/>
  <c r="T876" i="5" s="1"/>
  <c r="B877" i="5"/>
  <c r="T877" i="5"/>
  <c r="B878" i="5"/>
  <c r="T878" i="5" s="1"/>
  <c r="B879" i="5"/>
  <c r="T879" i="5" s="1"/>
  <c r="B880" i="5"/>
  <c r="T880" i="5"/>
  <c r="B881" i="5"/>
  <c r="T881" i="5" s="1"/>
  <c r="B882" i="5"/>
  <c r="T882" i="5" s="1"/>
  <c r="B883" i="5"/>
  <c r="T883" i="5"/>
  <c r="B884" i="5"/>
  <c r="T884" i="5" s="1"/>
  <c r="B885" i="5"/>
  <c r="T885" i="5" s="1"/>
  <c r="B886" i="5"/>
  <c r="T886" i="5"/>
  <c r="B887" i="5"/>
  <c r="T887" i="5" s="1"/>
  <c r="B888" i="5"/>
  <c r="T888" i="5" s="1"/>
  <c r="B889" i="5"/>
  <c r="T889" i="5"/>
  <c r="B890" i="5"/>
  <c r="T890" i="5" s="1"/>
  <c r="B891" i="5"/>
  <c r="T891" i="5" s="1"/>
  <c r="B892" i="5"/>
  <c r="T892" i="5"/>
  <c r="B893" i="5"/>
  <c r="T893" i="5" s="1"/>
  <c r="B894" i="5"/>
  <c r="T894" i="5" s="1"/>
  <c r="B895" i="5"/>
  <c r="T895" i="5"/>
  <c r="B896" i="5"/>
  <c r="T896" i="5" s="1"/>
  <c r="B897" i="5"/>
  <c r="T897" i="5" s="1"/>
  <c r="B898" i="5"/>
  <c r="T898" i="5"/>
  <c r="B899" i="5"/>
  <c r="B900" i="5"/>
  <c r="T900" i="5" s="1"/>
  <c r="B901" i="5"/>
  <c r="T901" i="5"/>
  <c r="B902" i="5"/>
  <c r="T902" i="5" s="1"/>
  <c r="B903" i="5"/>
  <c r="T903" i="5" s="1"/>
  <c r="B904" i="5"/>
  <c r="T904" i="5"/>
  <c r="B905" i="5"/>
  <c r="T905" i="5" s="1"/>
  <c r="B906" i="5"/>
  <c r="T906" i="5" s="1"/>
  <c r="B907" i="5"/>
  <c r="T907" i="5"/>
  <c r="B908" i="5"/>
  <c r="T908" i="5" s="1"/>
  <c r="B909" i="5"/>
  <c r="T909" i="5" s="1"/>
  <c r="B910" i="5"/>
  <c r="T910" i="5"/>
  <c r="B911" i="5"/>
  <c r="T911" i="5" s="1"/>
  <c r="B912" i="5"/>
  <c r="T912" i="5" s="1"/>
  <c r="B913" i="5"/>
  <c r="T913" i="5"/>
  <c r="B914" i="5"/>
  <c r="T914" i="5" s="1"/>
  <c r="B915" i="5"/>
  <c r="T915" i="5" s="1"/>
  <c r="B916" i="5"/>
  <c r="T916" i="5"/>
  <c r="B917" i="5"/>
  <c r="B918" i="5"/>
  <c r="T918" i="5" s="1"/>
  <c r="B919" i="5"/>
  <c r="T919" i="5"/>
  <c r="B920" i="5"/>
  <c r="T920" i="5" s="1"/>
  <c r="B921" i="5"/>
  <c r="T921" i="5" s="1"/>
  <c r="B922" i="5"/>
  <c r="T922" i="5"/>
  <c r="B923" i="5"/>
  <c r="B924" i="5"/>
  <c r="T924" i="5" s="1"/>
  <c r="B925" i="5"/>
  <c r="T925" i="5"/>
  <c r="B926" i="5"/>
  <c r="T926" i="5" s="1"/>
  <c r="B927" i="5"/>
  <c r="T927" i="5" s="1"/>
  <c r="B928" i="5"/>
  <c r="T928" i="5"/>
  <c r="B929" i="5"/>
  <c r="T929" i="5" s="1"/>
  <c r="B930" i="5"/>
  <c r="T930" i="5" s="1"/>
  <c r="B931" i="5"/>
  <c r="T931" i="5"/>
  <c r="B932" i="5"/>
  <c r="T932" i="5" s="1"/>
  <c r="B933" i="5"/>
  <c r="T933" i="5" s="1"/>
  <c r="B934" i="5"/>
  <c r="T934" i="5"/>
  <c r="B935" i="5"/>
  <c r="T935" i="5" s="1"/>
  <c r="B936" i="5"/>
  <c r="T936" i="5" s="1"/>
  <c r="B937" i="5"/>
  <c r="T937" i="5"/>
  <c r="B938" i="5"/>
  <c r="T938" i="5" s="1"/>
  <c r="B939" i="5"/>
  <c r="T939" i="5" s="1"/>
  <c r="B940" i="5"/>
  <c r="T940" i="5"/>
  <c r="B941" i="5"/>
  <c r="B942" i="5"/>
  <c r="T942" i="5" s="1"/>
  <c r="B943" i="5"/>
  <c r="T943" i="5"/>
  <c r="B944" i="5"/>
  <c r="T944" i="5" s="1"/>
  <c r="B945" i="5"/>
  <c r="T945" i="5" s="1"/>
  <c r="B946" i="5"/>
  <c r="T946" i="5"/>
  <c r="B947" i="5"/>
  <c r="T947" i="5" s="1"/>
  <c r="B948" i="5"/>
  <c r="T948" i="5" s="1"/>
  <c r="B949" i="5"/>
  <c r="T949" i="5"/>
  <c r="B950" i="5"/>
  <c r="T950" i="5" s="1"/>
  <c r="B951" i="5"/>
  <c r="T951" i="5" s="1"/>
  <c r="B952" i="5"/>
  <c r="T952" i="5"/>
  <c r="B953" i="5"/>
  <c r="T953" i="5" s="1"/>
  <c r="B954" i="5"/>
  <c r="T954" i="5" s="1"/>
  <c r="B955" i="5"/>
  <c r="T955" i="5"/>
  <c r="B956" i="5"/>
  <c r="T956" i="5" s="1"/>
  <c r="B957" i="5"/>
  <c r="T957" i="5" s="1"/>
  <c r="B958" i="5"/>
  <c r="T958" i="5"/>
  <c r="B959" i="5"/>
  <c r="T959" i="5" s="1"/>
  <c r="B960" i="5"/>
  <c r="T960" i="5" s="1"/>
  <c r="B961" i="5"/>
  <c r="T961" i="5"/>
  <c r="B962" i="5"/>
  <c r="B963" i="5"/>
  <c r="T963" i="5" s="1"/>
  <c r="B964" i="5"/>
  <c r="T964" i="5"/>
  <c r="B965" i="5"/>
  <c r="T965" i="5" s="1"/>
  <c r="B966" i="5"/>
  <c r="T966" i="5" s="1"/>
  <c r="B967" i="5"/>
  <c r="T967" i="5"/>
  <c r="B968" i="5"/>
  <c r="T968" i="5" s="1"/>
  <c r="B969" i="5"/>
  <c r="T969" i="5" s="1"/>
  <c r="B970" i="5"/>
  <c r="T970" i="5"/>
  <c r="B971" i="5"/>
  <c r="B972" i="5"/>
  <c r="T972" i="5" s="1"/>
  <c r="B973" i="5"/>
  <c r="T973" i="5"/>
  <c r="B974" i="5"/>
  <c r="T974" i="5" s="1"/>
  <c r="B975" i="5"/>
  <c r="T975" i="5" s="1"/>
  <c r="B976" i="5"/>
  <c r="T976" i="5"/>
  <c r="B977" i="5"/>
  <c r="T977" i="5" s="1"/>
  <c r="B978" i="5"/>
  <c r="T978" i="5" s="1"/>
  <c r="B979" i="5"/>
  <c r="T979" i="5"/>
  <c r="B980" i="5"/>
  <c r="T980" i="5" s="1"/>
  <c r="B981" i="5"/>
  <c r="T981" i="5" s="1"/>
  <c r="B982" i="5"/>
  <c r="T982" i="5"/>
  <c r="B983" i="5"/>
  <c r="T983" i="5" s="1"/>
  <c r="B984" i="5"/>
  <c r="T984" i="5" s="1"/>
  <c r="B985" i="5"/>
  <c r="T985" i="5"/>
  <c r="B986" i="5"/>
  <c r="B987" i="5"/>
  <c r="T987" i="5" s="1"/>
  <c r="B988" i="5"/>
  <c r="T988" i="5"/>
  <c r="B989" i="5"/>
  <c r="B990" i="5"/>
  <c r="T990" i="5" s="1"/>
  <c r="B991" i="5"/>
  <c r="T991" i="5"/>
  <c r="B992" i="5"/>
  <c r="T992" i="5" s="1"/>
  <c r="B993" i="5"/>
  <c r="T993" i="5" s="1"/>
  <c r="B994" i="5"/>
  <c r="T994" i="5"/>
  <c r="B995" i="5"/>
  <c r="B996" i="5"/>
  <c r="T996" i="5" s="1"/>
  <c r="B997" i="5"/>
  <c r="T997" i="5"/>
  <c r="B998" i="5"/>
  <c r="T998" i="5" s="1"/>
  <c r="B999" i="5"/>
  <c r="T999" i="5"/>
  <c r="B1000" i="5"/>
  <c r="T1000" i="5" s="1"/>
  <c r="B1001" i="5"/>
  <c r="T1001" i="5"/>
  <c r="B1002" i="5"/>
  <c r="T1002" i="5"/>
  <c r="B1003" i="5"/>
  <c r="B1004" i="5"/>
  <c r="T1004" i="5" s="1"/>
  <c r="B1005" i="5"/>
  <c r="T1005" i="5"/>
  <c r="B1006" i="5"/>
  <c r="T1006" i="5" s="1"/>
  <c r="B1007" i="5"/>
  <c r="T1007" i="5" s="1"/>
  <c r="B1008" i="5"/>
  <c r="T1008" i="5"/>
  <c r="B1009" i="5"/>
  <c r="T1009" i="5" s="1"/>
  <c r="B1010" i="5"/>
  <c r="T1010" i="5" s="1"/>
  <c r="B1011" i="5"/>
  <c r="T1011" i="5"/>
  <c r="B1012" i="5"/>
  <c r="T1012" i="5" s="1"/>
  <c r="B1013" i="5"/>
  <c r="T1013" i="5"/>
  <c r="B1014" i="5"/>
  <c r="T1014" i="5"/>
  <c r="B1015" i="5"/>
  <c r="T1015" i="5" s="1"/>
  <c r="B1016" i="5"/>
  <c r="T1016" i="5" s="1"/>
  <c r="B1017" i="5"/>
  <c r="T1017" i="5"/>
  <c r="B1018" i="5"/>
  <c r="T1018" i="5" s="1"/>
  <c r="B1019" i="5"/>
  <c r="T1019" i="5"/>
  <c r="B1020" i="5"/>
  <c r="T1020" i="5"/>
  <c r="B1021" i="5"/>
  <c r="T1021" i="5" s="1"/>
  <c r="B1022" i="5"/>
  <c r="T1022" i="5" s="1"/>
  <c r="B1023" i="5"/>
  <c r="T1023" i="5"/>
  <c r="B1024" i="5"/>
  <c r="T1024" i="5" s="1"/>
  <c r="B1025" i="5"/>
  <c r="T1025" i="5"/>
  <c r="B1026" i="5"/>
  <c r="T1026" i="5"/>
  <c r="B1027" i="5"/>
  <c r="T1027" i="5" s="1"/>
  <c r="B1028" i="5"/>
  <c r="T1028" i="5" s="1"/>
  <c r="B1029" i="5"/>
  <c r="T1029" i="5"/>
  <c r="B1030" i="5"/>
  <c r="T1030" i="5" s="1"/>
  <c r="B1031" i="5"/>
  <c r="T1031" i="5" s="1"/>
  <c r="B1032" i="5"/>
  <c r="T1032" i="5"/>
  <c r="B1033" i="5"/>
  <c r="T1033" i="5" s="1"/>
  <c r="B1034" i="5"/>
  <c r="T1034" i="5" s="1"/>
  <c r="B1035" i="5"/>
  <c r="T1035" i="5"/>
  <c r="B1036" i="5"/>
  <c r="T1036" i="5" s="1"/>
  <c r="B1037" i="5"/>
  <c r="T1037" i="5"/>
  <c r="B1038" i="5"/>
  <c r="T1038" i="5"/>
  <c r="B1039" i="5"/>
  <c r="T1039" i="5" s="1"/>
  <c r="B1040" i="5"/>
  <c r="T1040" i="5" s="1"/>
  <c r="B1041" i="5"/>
  <c r="T1041" i="5"/>
  <c r="B1042" i="5"/>
  <c r="T1042" i="5" s="1"/>
  <c r="B1043" i="5"/>
  <c r="T1043" i="5"/>
  <c r="B1044" i="5"/>
  <c r="T1044" i="5"/>
  <c r="B1045" i="5"/>
  <c r="T1045" i="5" s="1"/>
  <c r="B1046" i="5"/>
  <c r="T1046" i="5" s="1"/>
  <c r="B1047" i="5"/>
  <c r="T1047" i="5"/>
  <c r="B1048" i="5"/>
  <c r="T1048" i="5" s="1"/>
  <c r="B1049" i="5"/>
  <c r="T1049" i="5"/>
  <c r="B1050" i="5"/>
  <c r="T1050" i="5"/>
  <c r="B1051" i="5"/>
  <c r="T1051" i="5" s="1"/>
  <c r="B1052" i="5"/>
  <c r="T1052" i="5" s="1"/>
  <c r="B1053" i="5"/>
  <c r="T1053" i="5"/>
  <c r="B1054" i="5"/>
  <c r="T1054" i="5" s="1"/>
  <c r="B1055" i="5"/>
  <c r="T1055" i="5" s="1"/>
  <c r="B1056" i="5"/>
  <c r="T1056" i="5"/>
  <c r="B1057" i="5"/>
  <c r="T1057" i="5" s="1"/>
  <c r="B1058" i="5"/>
  <c r="T1058" i="5" s="1"/>
  <c r="B1059" i="5"/>
  <c r="T1059" i="5"/>
  <c r="B1060" i="5"/>
  <c r="T1060" i="5" s="1"/>
  <c r="B1061" i="5"/>
  <c r="T1061" i="5"/>
  <c r="B1062" i="5"/>
  <c r="T1062" i="5"/>
  <c r="B1063" i="5"/>
  <c r="T1063" i="5" s="1"/>
  <c r="B1064" i="5"/>
  <c r="T1064" i="5" s="1"/>
  <c r="B1065" i="5"/>
  <c r="T1065" i="5"/>
  <c r="B1066" i="5"/>
  <c r="T1066" i="5" s="1"/>
  <c r="B1067" i="5"/>
  <c r="T1067" i="5"/>
  <c r="B1068" i="5"/>
  <c r="T1068" i="5"/>
  <c r="B1069" i="5"/>
  <c r="B1070" i="5"/>
  <c r="T1070" i="5" s="1"/>
  <c r="B1071" i="5"/>
  <c r="T1071" i="5"/>
  <c r="B1072" i="5"/>
  <c r="T1072" i="5" s="1"/>
  <c r="B1073" i="5"/>
  <c r="T1073" i="5"/>
  <c r="B1074" i="5"/>
  <c r="T1074" i="5"/>
  <c r="B1075" i="5"/>
  <c r="T1075" i="5" s="1"/>
  <c r="B1076" i="5"/>
  <c r="T1076" i="5" s="1"/>
  <c r="B1077" i="5"/>
  <c r="T1077" i="5"/>
  <c r="B1078" i="5"/>
  <c r="T1078" i="5" s="1"/>
  <c r="B1079" i="5"/>
  <c r="T1079" i="5" s="1"/>
  <c r="B1080" i="5"/>
  <c r="T1080" i="5"/>
  <c r="B1081" i="5"/>
  <c r="T1081" i="5" s="1"/>
  <c r="B1082" i="5"/>
  <c r="T1082" i="5" s="1"/>
  <c r="B1083" i="5"/>
  <c r="T1083" i="5"/>
  <c r="B1084" i="5"/>
  <c r="T1084" i="5" s="1"/>
  <c r="B1085" i="5"/>
  <c r="T1085" i="5"/>
  <c r="B1086" i="5"/>
  <c r="T1086" i="5"/>
  <c r="B1087" i="5"/>
  <c r="T1087" i="5" s="1"/>
  <c r="B1088" i="5"/>
  <c r="T1088" i="5" s="1"/>
  <c r="B1089" i="5"/>
  <c r="T1089" i="5"/>
  <c r="B1090" i="5"/>
  <c r="T1090" i="5" s="1"/>
  <c r="B1091" i="5"/>
  <c r="T1091" i="5"/>
  <c r="B1092" i="5"/>
  <c r="T1092" i="5"/>
  <c r="B1093" i="5"/>
  <c r="T1093" i="5" s="1"/>
  <c r="B1094" i="5"/>
  <c r="T1094" i="5" s="1"/>
  <c r="B1095" i="5"/>
  <c r="T1095" i="5"/>
  <c r="B1096" i="5"/>
  <c r="T1096" i="5" s="1"/>
  <c r="B1097" i="5"/>
  <c r="T1097" i="5"/>
  <c r="B1098" i="5"/>
  <c r="T1098" i="5"/>
  <c r="B1099" i="5"/>
  <c r="T1099" i="5" s="1"/>
  <c r="B1100" i="5"/>
  <c r="T1100" i="5" s="1"/>
  <c r="B1101" i="5"/>
  <c r="T1101" i="5"/>
  <c r="B1102" i="5"/>
  <c r="T1102" i="5" s="1"/>
  <c r="B1103" i="5"/>
  <c r="T1103" i="5" s="1"/>
  <c r="B1104" i="5"/>
  <c r="T1104" i="5"/>
  <c r="B1105" i="5"/>
  <c r="T1105" i="5" s="1"/>
  <c r="B1106" i="5"/>
  <c r="T1106" i="5" s="1"/>
  <c r="B1107" i="5"/>
  <c r="T1107" i="5"/>
  <c r="B1108" i="5"/>
  <c r="T1108" i="5" s="1"/>
  <c r="B1109" i="5"/>
  <c r="T1109" i="5"/>
  <c r="B1110" i="5"/>
  <c r="T1110" i="5"/>
  <c r="B1111" i="5"/>
  <c r="T1111" i="5" s="1"/>
  <c r="B1112" i="5"/>
  <c r="T1112" i="5" s="1"/>
  <c r="B1113" i="5"/>
  <c r="T1113" i="5"/>
  <c r="B1114" i="5"/>
  <c r="T1114" i="5" s="1"/>
  <c r="B1115" i="5"/>
  <c r="T1115" i="5"/>
  <c r="B1116" i="5"/>
  <c r="T1116" i="5"/>
  <c r="B1117" i="5"/>
  <c r="T1117" i="5" s="1"/>
  <c r="B1118" i="5"/>
  <c r="T1118" i="5" s="1"/>
  <c r="B1119" i="5"/>
  <c r="T1119" i="5"/>
  <c r="B1120" i="5"/>
  <c r="T1120" i="5" s="1"/>
  <c r="B1121" i="5"/>
  <c r="T1121" i="5"/>
  <c r="B1122" i="5"/>
  <c r="T1122" i="5"/>
  <c r="B1123" i="5"/>
  <c r="T1123" i="5" s="1"/>
  <c r="B1124" i="5"/>
  <c r="T1124" i="5" s="1"/>
  <c r="B1125" i="5"/>
  <c r="T1125" i="5"/>
  <c r="B1126" i="5"/>
  <c r="T1126" i="5" s="1"/>
  <c r="B1127" i="5"/>
  <c r="T1127" i="5" s="1"/>
  <c r="B1128" i="5"/>
  <c r="T1128" i="5"/>
  <c r="B1129" i="5"/>
  <c r="T1129" i="5" s="1"/>
  <c r="B1130" i="5"/>
  <c r="T1130" i="5" s="1"/>
  <c r="B1131" i="5"/>
  <c r="T1131" i="5"/>
  <c r="B1132" i="5"/>
  <c r="T1132" i="5" s="1"/>
  <c r="B1133" i="5"/>
  <c r="T1133" i="5"/>
  <c r="B1134" i="5"/>
  <c r="T1134" i="5"/>
  <c r="B1135" i="5"/>
  <c r="T1135" i="5" s="1"/>
  <c r="B1136" i="5"/>
  <c r="T1136" i="5" s="1"/>
  <c r="B1137" i="5"/>
  <c r="T1137" i="5"/>
  <c r="B1138" i="5"/>
  <c r="T1138" i="5" s="1"/>
  <c r="B1139" i="5"/>
  <c r="T1139" i="5"/>
  <c r="B1140" i="5"/>
  <c r="T1140" i="5"/>
  <c r="B1141" i="5"/>
  <c r="T1141" i="5" s="1"/>
  <c r="B1142" i="5"/>
  <c r="T1142" i="5" s="1"/>
  <c r="B1143" i="5"/>
  <c r="T1143" i="5"/>
  <c r="B1144" i="5"/>
  <c r="T1144" i="5" s="1"/>
  <c r="B1145" i="5"/>
  <c r="T1145" i="5" s="1"/>
  <c r="B1146" i="5"/>
  <c r="T1146" i="5"/>
  <c r="B1147" i="5"/>
  <c r="T1147" i="5" s="1"/>
  <c r="B1148" i="5"/>
  <c r="T1148" i="5" s="1"/>
  <c r="B1149" i="5"/>
  <c r="T1149" i="5"/>
  <c r="B1150" i="5"/>
  <c r="T1150" i="5" s="1"/>
  <c r="B1151" i="5"/>
  <c r="T1151" i="5" s="1"/>
  <c r="B1152" i="5"/>
  <c r="T1152" i="5"/>
  <c r="B1153" i="5"/>
  <c r="T1153" i="5" s="1"/>
  <c r="B1154" i="5"/>
  <c r="T1154" i="5" s="1"/>
  <c r="B1155" i="5"/>
  <c r="T1155" i="5"/>
  <c r="B1156" i="5"/>
  <c r="T1156" i="5" s="1"/>
  <c r="B1157" i="5"/>
  <c r="T1157" i="5"/>
  <c r="B1158" i="5"/>
  <c r="T1158" i="5"/>
  <c r="B1159" i="5"/>
  <c r="T1159" i="5" s="1"/>
  <c r="B1160" i="5"/>
  <c r="T1160" i="5" s="1"/>
  <c r="B1161" i="5"/>
  <c r="T1161" i="5"/>
  <c r="B1162" i="5"/>
  <c r="T1162" i="5" s="1"/>
  <c r="B1163" i="5"/>
  <c r="T1163" i="5"/>
  <c r="B1164" i="5"/>
  <c r="T1164" i="5"/>
  <c r="B1165" i="5"/>
  <c r="T1165" i="5" s="1"/>
  <c r="B1166" i="5"/>
  <c r="T1166" i="5" s="1"/>
  <c r="B1167" i="5"/>
  <c r="T1167" i="5"/>
  <c r="B1168" i="5"/>
  <c r="T1168" i="5" s="1"/>
  <c r="B1169" i="5"/>
  <c r="T1169" i="5" s="1"/>
  <c r="B1170" i="5"/>
  <c r="T1170" i="5"/>
  <c r="B1171" i="5"/>
  <c r="B1172" i="5"/>
  <c r="T1172" i="5" s="1"/>
  <c r="B1173" i="5"/>
  <c r="T1173" i="5"/>
  <c r="B1174" i="5"/>
  <c r="T1174" i="5" s="1"/>
  <c r="B1175" i="5"/>
  <c r="T1175" i="5" s="1"/>
  <c r="B1176" i="5"/>
  <c r="T1176" i="5"/>
  <c r="B1177" i="5"/>
  <c r="T1177" i="5" s="1"/>
  <c r="B1178" i="5"/>
  <c r="T1178" i="5" s="1"/>
  <c r="B1179" i="5"/>
  <c r="T1179" i="5"/>
  <c r="B1180" i="5"/>
  <c r="T1180" i="5" s="1"/>
  <c r="B1181" i="5"/>
  <c r="T1181" i="5"/>
  <c r="B1182" i="5"/>
  <c r="T1182" i="5"/>
  <c r="B1183" i="5"/>
  <c r="T1183" i="5" s="1"/>
  <c r="B1184" i="5"/>
  <c r="T1184" i="5" s="1"/>
  <c r="B1185" i="5"/>
  <c r="T1185" i="5"/>
  <c r="B1186" i="5"/>
  <c r="T1186" i="5" s="1"/>
  <c r="B1187" i="5"/>
  <c r="T1187" i="5"/>
  <c r="B1188" i="5"/>
  <c r="T1188" i="5"/>
  <c r="B1189" i="5"/>
  <c r="T1189" i="5" s="1"/>
  <c r="B1190" i="5"/>
  <c r="T1190" i="5" s="1"/>
  <c r="B1191" i="5"/>
  <c r="T1191" i="5"/>
  <c r="B1192" i="5"/>
  <c r="T1192" i="5" s="1"/>
  <c r="B1193" i="5"/>
  <c r="T1193" i="5" s="1"/>
  <c r="B1194" i="5"/>
  <c r="T1194" i="5"/>
  <c r="B1195" i="5"/>
  <c r="T1195" i="5" s="1"/>
  <c r="B1196" i="5"/>
  <c r="T1196" i="5" s="1"/>
  <c r="B1197" i="5"/>
  <c r="T1197" i="5"/>
  <c r="B1198" i="5"/>
  <c r="T1198" i="5" s="1"/>
  <c r="B1199" i="5"/>
  <c r="T1199" i="5" s="1"/>
  <c r="B1200" i="5"/>
  <c r="T1200" i="5"/>
  <c r="B1201" i="5"/>
  <c r="T1201" i="5" s="1"/>
  <c r="B1202" i="5"/>
  <c r="T1202" i="5" s="1"/>
  <c r="B1203" i="5"/>
  <c r="T1203" i="5"/>
  <c r="B1204" i="5"/>
  <c r="T1204" i="5" s="1"/>
  <c r="B1205" i="5"/>
  <c r="T1205" i="5"/>
  <c r="B1206" i="5"/>
  <c r="T1206" i="5"/>
  <c r="B1207" i="5"/>
  <c r="T1207" i="5" s="1"/>
  <c r="B1208" i="5"/>
  <c r="T1208" i="5" s="1"/>
  <c r="B1209" i="5"/>
  <c r="T1209" i="5"/>
  <c r="B1210" i="5"/>
  <c r="T1210" i="5" s="1"/>
  <c r="B1211" i="5"/>
  <c r="T1211" i="5"/>
  <c r="B1212" i="5"/>
  <c r="T1212" i="5"/>
  <c r="B1213" i="5"/>
  <c r="B1214" i="5"/>
  <c r="B1215" i="5"/>
  <c r="T1215" i="5"/>
  <c r="B1216" i="5"/>
  <c r="T1216" i="5" s="1"/>
  <c r="B1217" i="5"/>
  <c r="T1217" i="5" s="1"/>
  <c r="B1218" i="5"/>
  <c r="T1218" i="5"/>
  <c r="B1219" i="5"/>
  <c r="T1219" i="5" s="1"/>
  <c r="B1220" i="5"/>
  <c r="T1220" i="5" s="1"/>
  <c r="B1221" i="5"/>
  <c r="T1221" i="5"/>
  <c r="B1222" i="5"/>
  <c r="T1222" i="5" s="1"/>
  <c r="B1223" i="5"/>
  <c r="T1223" i="5" s="1"/>
  <c r="B1224" i="5"/>
  <c r="T1224" i="5"/>
  <c r="B1225" i="5"/>
  <c r="T1225" i="5" s="1"/>
  <c r="B1226" i="5"/>
  <c r="T1226" i="5" s="1"/>
  <c r="B1227" i="5"/>
  <c r="T1227" i="5"/>
  <c r="B1228" i="5"/>
  <c r="T1228" i="5" s="1"/>
  <c r="B1229" i="5"/>
  <c r="T1229" i="5"/>
  <c r="B1230" i="5"/>
  <c r="T1230" i="5"/>
  <c r="B1231" i="5"/>
  <c r="T1231" i="5" s="1"/>
  <c r="B1232" i="5"/>
  <c r="T1232" i="5" s="1"/>
  <c r="B1233" i="5"/>
  <c r="T1233" i="5"/>
  <c r="B1234" i="5"/>
  <c r="T1234" i="5" s="1"/>
  <c r="B1235" i="5"/>
  <c r="T1235" i="5"/>
  <c r="B1236" i="5"/>
  <c r="T1236" i="5"/>
  <c r="B1237" i="5"/>
  <c r="T1237" i="5" s="1"/>
  <c r="B1238" i="5"/>
  <c r="T1238" i="5" s="1"/>
  <c r="B1239" i="5"/>
  <c r="T1239" i="5"/>
  <c r="B1240" i="5"/>
  <c r="T1240" i="5" s="1"/>
  <c r="B1241" i="5"/>
  <c r="T1241" i="5" s="1"/>
  <c r="B1242" i="5"/>
  <c r="T1242" i="5"/>
  <c r="B1243" i="5"/>
  <c r="T1243" i="5" s="1"/>
  <c r="B1244" i="5"/>
  <c r="T1244" i="5" s="1"/>
  <c r="B1245" i="5"/>
  <c r="T1245" i="5"/>
  <c r="B1246" i="5"/>
  <c r="T1246" i="5" s="1"/>
  <c r="B1247" i="5"/>
  <c r="T1247" i="5" s="1"/>
  <c r="B1248" i="5"/>
  <c r="T1248" i="5"/>
  <c r="B1249" i="5"/>
  <c r="T1249" i="5" s="1"/>
  <c r="B1250" i="5"/>
  <c r="T1250" i="5" s="1"/>
  <c r="B1251" i="5"/>
  <c r="T1251" i="5"/>
  <c r="B1252" i="5"/>
  <c r="T1252" i="5" s="1"/>
  <c r="B1253" i="5"/>
  <c r="T1253" i="5"/>
  <c r="B1254" i="5"/>
  <c r="T1254" i="5"/>
  <c r="B1255" i="5"/>
  <c r="T1255" i="5" s="1"/>
  <c r="B1256" i="5"/>
  <c r="T1256" i="5" s="1"/>
  <c r="B1257" i="5"/>
  <c r="T1257" i="5"/>
  <c r="B1258" i="5"/>
  <c r="T1258" i="5" s="1"/>
  <c r="B1259" i="5"/>
  <c r="T1259" i="5"/>
  <c r="B1260" i="5"/>
  <c r="T1260" i="5"/>
  <c r="B1261" i="5"/>
  <c r="T1261" i="5" s="1"/>
  <c r="B1262" i="5"/>
  <c r="T1262" i="5" s="1"/>
  <c r="B1263" i="5"/>
  <c r="T1263" i="5"/>
  <c r="B1264" i="5"/>
  <c r="T1264" i="5" s="1"/>
  <c r="B1265" i="5"/>
  <c r="T1265" i="5" s="1"/>
  <c r="B1266" i="5"/>
  <c r="T1266" i="5"/>
  <c r="B1267" i="5"/>
  <c r="T1267" i="5" s="1"/>
  <c r="B1268" i="5"/>
  <c r="T1268" i="5" s="1"/>
  <c r="B1269" i="5"/>
  <c r="T1269" i="5"/>
  <c r="B1270" i="5"/>
  <c r="T1270" i="5" s="1"/>
  <c r="B1271" i="5"/>
  <c r="T1271" i="5" s="1"/>
  <c r="B1272" i="5"/>
  <c r="T1272" i="5"/>
  <c r="B1273" i="5"/>
  <c r="T1273" i="5" s="1"/>
  <c r="B1274" i="5"/>
  <c r="T1274" i="5" s="1"/>
  <c r="B1275" i="5"/>
  <c r="T1275" i="5"/>
  <c r="B1276" i="5"/>
  <c r="T1276" i="5" s="1"/>
  <c r="B1277" i="5"/>
  <c r="T1277" i="5"/>
  <c r="B1278" i="5"/>
  <c r="T1278" i="5"/>
  <c r="B1279" i="5"/>
  <c r="T1279" i="5" s="1"/>
  <c r="B1280" i="5"/>
  <c r="T1280" i="5" s="1"/>
  <c r="B1281" i="5"/>
  <c r="T1281" i="5"/>
  <c r="B1282" i="5"/>
  <c r="T1282" i="5" s="1"/>
  <c r="B1283" i="5"/>
  <c r="T1283" i="5"/>
  <c r="B1284" i="5"/>
  <c r="T1284" i="5"/>
  <c r="B1285" i="5"/>
  <c r="T1285" i="5" s="1"/>
  <c r="B1286" i="5"/>
  <c r="T1286" i="5" s="1"/>
  <c r="B1287" i="5"/>
  <c r="T1287" i="5"/>
  <c r="B1288" i="5"/>
  <c r="T1288" i="5" s="1"/>
  <c r="B1289" i="5"/>
  <c r="T1289" i="5" s="1"/>
  <c r="B1290" i="5"/>
  <c r="T1290" i="5"/>
  <c r="B1291" i="5"/>
  <c r="T1291" i="5" s="1"/>
  <c r="B1292" i="5"/>
  <c r="T1292" i="5" s="1"/>
  <c r="B1293" i="5"/>
  <c r="T1293" i="5"/>
  <c r="B1294" i="5"/>
  <c r="T1294" i="5" s="1"/>
  <c r="B1295" i="5"/>
  <c r="T1295" i="5" s="1"/>
  <c r="B1296" i="5"/>
  <c r="T1296" i="5"/>
  <c r="B1297" i="5"/>
  <c r="T1297" i="5" s="1"/>
  <c r="B1298" i="5"/>
  <c r="T1298" i="5" s="1"/>
  <c r="B1299" i="5"/>
  <c r="T1299" i="5"/>
  <c r="B1300" i="5"/>
  <c r="T1300" i="5" s="1"/>
  <c r="B1301" i="5"/>
  <c r="T1301" i="5"/>
  <c r="B1302" i="5"/>
  <c r="T1302" i="5"/>
  <c r="B1303" i="5"/>
  <c r="T1303" i="5" s="1"/>
  <c r="B1304" i="5"/>
  <c r="T1304" i="5" s="1"/>
  <c r="B1305" i="5"/>
  <c r="T1305" i="5"/>
  <c r="B1306" i="5"/>
  <c r="T1306" i="5" s="1"/>
  <c r="B1307" i="5"/>
  <c r="T1307" i="5"/>
  <c r="B1308" i="5"/>
  <c r="T1308" i="5"/>
  <c r="B1309" i="5"/>
  <c r="T1309" i="5" s="1"/>
  <c r="B1310" i="5"/>
  <c r="T1310" i="5" s="1"/>
  <c r="B1311" i="5"/>
  <c r="T1311" i="5"/>
  <c r="B1312" i="5"/>
  <c r="T1312" i="5" s="1"/>
  <c r="B1313" i="5"/>
  <c r="T1313" i="5" s="1"/>
  <c r="B1314" i="5"/>
  <c r="T1314" i="5"/>
  <c r="B1315" i="5"/>
  <c r="B1316" i="5"/>
  <c r="T1316" i="5" s="1"/>
  <c r="B1317" i="5"/>
  <c r="T1317" i="5"/>
  <c r="B1318" i="5"/>
  <c r="T1318" i="5" s="1"/>
  <c r="B1319" i="5"/>
  <c r="T1319" i="5" s="1"/>
  <c r="B1320" i="5"/>
  <c r="T1320" i="5"/>
  <c r="B1321" i="5"/>
  <c r="T1321" i="5" s="1"/>
  <c r="B1322" i="5"/>
  <c r="T1322" i="5" s="1"/>
  <c r="B1323" i="5"/>
  <c r="T1323" i="5"/>
  <c r="B1324" i="5"/>
  <c r="T1324" i="5" s="1"/>
  <c r="B1325" i="5"/>
  <c r="T1325" i="5"/>
  <c r="B1326" i="5"/>
  <c r="T1326" i="5"/>
  <c r="B1327" i="5"/>
  <c r="T1327" i="5" s="1"/>
  <c r="B1328" i="5"/>
  <c r="T1328" i="5" s="1"/>
  <c r="B1329" i="5"/>
  <c r="T1329" i="5"/>
  <c r="B1330" i="5"/>
  <c r="T1330" i="5" s="1"/>
  <c r="B1331" i="5"/>
  <c r="T1331" i="5"/>
  <c r="B1332" i="5"/>
  <c r="T1332" i="5"/>
  <c r="B1333" i="5"/>
  <c r="T1333" i="5" s="1"/>
  <c r="B1334" i="5"/>
  <c r="T1334" i="5" s="1"/>
  <c r="B1335" i="5"/>
  <c r="T1335" i="5"/>
  <c r="B1336" i="5"/>
  <c r="T1336" i="5" s="1"/>
  <c r="B1337" i="5"/>
  <c r="T1337" i="5" s="1"/>
  <c r="B1338" i="5"/>
  <c r="T1338" i="5"/>
  <c r="B1339" i="5"/>
  <c r="T1339" i="5" s="1"/>
  <c r="B1340" i="5"/>
  <c r="T1340" i="5" s="1"/>
  <c r="B1341" i="5"/>
  <c r="T1341" i="5"/>
  <c r="B1342" i="5"/>
  <c r="T1342" i="5" s="1"/>
  <c r="B1343" i="5"/>
  <c r="T1343" i="5" s="1"/>
  <c r="B1344" i="5"/>
  <c r="T1344" i="5"/>
  <c r="B1345" i="5"/>
  <c r="T1345" i="5" s="1"/>
  <c r="B1346" i="5"/>
  <c r="T1346" i="5" s="1"/>
  <c r="B1347" i="5"/>
  <c r="T1347" i="5"/>
  <c r="B1348" i="5"/>
  <c r="T1348" i="5" s="1"/>
  <c r="B1349" i="5"/>
  <c r="T1349" i="5"/>
  <c r="B1350" i="5"/>
  <c r="T1350" i="5"/>
  <c r="B1351" i="5"/>
  <c r="T1351" i="5" s="1"/>
  <c r="B1352" i="5"/>
  <c r="T1352" i="5" s="1"/>
  <c r="B1353" i="5"/>
  <c r="T1353" i="5"/>
  <c r="B1354" i="5"/>
  <c r="T1354" i="5" s="1"/>
  <c r="B1355" i="5"/>
  <c r="T1355" i="5"/>
  <c r="B1356" i="5"/>
  <c r="T1356" i="5"/>
  <c r="B1357" i="5"/>
  <c r="B1358" i="5"/>
  <c r="B1359" i="5"/>
  <c r="T1359" i="5"/>
  <c r="B1360" i="5"/>
  <c r="T1360" i="5" s="1"/>
  <c r="B1361" i="5"/>
  <c r="T1361" i="5" s="1"/>
  <c r="B1362" i="5"/>
  <c r="T1362" i="5"/>
  <c r="B1363" i="5"/>
  <c r="T1363" i="5" s="1"/>
  <c r="B1364" i="5"/>
  <c r="T1364" i="5" s="1"/>
  <c r="B1365" i="5"/>
  <c r="T1365" i="5"/>
  <c r="B1366" i="5"/>
  <c r="T1366" i="5" s="1"/>
  <c r="B1367" i="5"/>
  <c r="T1367" i="5" s="1"/>
  <c r="B1368" i="5"/>
  <c r="T1368" i="5"/>
  <c r="B1369" i="5"/>
  <c r="T1369" i="5" s="1"/>
  <c r="B1370" i="5"/>
  <c r="T1370" i="5" s="1"/>
  <c r="B1371" i="5"/>
  <c r="T1371" i="5"/>
  <c r="B1372" i="5"/>
  <c r="T1372" i="5" s="1"/>
  <c r="B1373" i="5"/>
  <c r="T1373" i="5"/>
  <c r="B1374" i="5"/>
  <c r="T1374" i="5"/>
  <c r="B1375" i="5"/>
  <c r="T1375" i="5" s="1"/>
  <c r="B1376" i="5"/>
  <c r="T1376" i="5" s="1"/>
  <c r="B1377" i="5"/>
  <c r="T1377" i="5"/>
  <c r="B1378" i="5"/>
  <c r="T1378" i="5" s="1"/>
  <c r="B1379" i="5"/>
  <c r="T1379" i="5"/>
  <c r="B1380" i="5"/>
  <c r="T1380" i="5"/>
  <c r="B1381" i="5"/>
  <c r="T1381" i="5" s="1"/>
  <c r="B1382" i="5"/>
  <c r="T1382" i="5" s="1"/>
  <c r="B1383" i="5"/>
  <c r="T1383" i="5"/>
  <c r="B1384" i="5"/>
  <c r="T1384" i="5" s="1"/>
  <c r="B1385" i="5"/>
  <c r="T1385" i="5" s="1"/>
  <c r="B1386" i="5"/>
  <c r="T1386" i="5"/>
  <c r="B1387" i="5"/>
  <c r="T1387" i="5" s="1"/>
  <c r="B1388" i="5"/>
  <c r="T1388" i="5" s="1"/>
  <c r="B1389" i="5"/>
  <c r="T1389" i="5"/>
  <c r="B1390" i="5"/>
  <c r="T1390" i="5" s="1"/>
  <c r="B1391" i="5"/>
  <c r="T1391" i="5" s="1"/>
  <c r="B1392" i="5"/>
  <c r="T1392" i="5"/>
  <c r="B1393" i="5"/>
  <c r="T1393" i="5" s="1"/>
  <c r="B1394" i="5"/>
  <c r="T1394" i="5" s="1"/>
  <c r="B1395" i="5"/>
  <c r="T1395" i="5"/>
  <c r="B1396" i="5"/>
  <c r="T1396" i="5" s="1"/>
  <c r="B1397" i="5"/>
  <c r="T1397" i="5"/>
  <c r="B1398" i="5"/>
  <c r="T1398" i="5"/>
  <c r="B1399" i="5"/>
  <c r="T1399" i="5" s="1"/>
  <c r="B1400" i="5"/>
  <c r="T1400" i="5" s="1"/>
  <c r="B1401" i="5"/>
  <c r="T1401" i="5"/>
  <c r="B1402" i="5"/>
  <c r="T1402" i="5" s="1"/>
  <c r="B1403" i="5"/>
  <c r="T1403" i="5"/>
  <c r="B1404" i="5"/>
  <c r="T1404" i="5"/>
  <c r="B1405" i="5"/>
  <c r="T1405" i="5" s="1"/>
  <c r="B1406" i="5"/>
  <c r="T1406" i="5" s="1"/>
  <c r="B1407" i="5"/>
  <c r="T1407" i="5"/>
  <c r="B1408" i="5"/>
  <c r="T1408" i="5" s="1"/>
  <c r="B1409" i="5"/>
  <c r="T1409" i="5" s="1"/>
  <c r="B1410" i="5"/>
  <c r="T1410" i="5"/>
  <c r="B1411" i="5"/>
  <c r="T1411" i="5" s="1"/>
  <c r="B1412" i="5"/>
  <c r="T1412" i="5" s="1"/>
  <c r="B1413" i="5"/>
  <c r="T1413" i="5"/>
  <c r="B1414" i="5"/>
  <c r="T1414" i="5" s="1"/>
  <c r="B1415" i="5"/>
  <c r="T1415" i="5" s="1"/>
  <c r="B1416" i="5"/>
  <c r="T1416" i="5"/>
  <c r="B1417" i="5"/>
  <c r="T1417" i="5" s="1"/>
  <c r="B1418" i="5"/>
  <c r="T1418" i="5" s="1"/>
  <c r="B1419" i="5"/>
  <c r="T1419" i="5"/>
  <c r="B1420" i="5"/>
  <c r="T1420" i="5" s="1"/>
  <c r="B1421" i="5"/>
  <c r="T1421" i="5"/>
  <c r="B1422" i="5"/>
  <c r="T1422" i="5" s="1"/>
  <c r="B1423" i="5"/>
  <c r="T1423" i="5" s="1"/>
  <c r="B1424" i="5"/>
  <c r="T1424" i="5" s="1"/>
  <c r="B1425" i="5"/>
  <c r="T1425" i="5"/>
  <c r="B1426" i="5"/>
  <c r="T1426" i="5" s="1"/>
  <c r="B1427" i="5"/>
  <c r="T1427" i="5"/>
  <c r="B1428" i="5"/>
  <c r="T1428" i="5"/>
  <c r="B1429" i="5"/>
  <c r="T1429" i="5" s="1"/>
  <c r="B1430" i="5"/>
  <c r="T1430" i="5" s="1"/>
  <c r="B1431" i="5"/>
  <c r="T1431" i="5" s="1"/>
  <c r="B1432" i="5"/>
  <c r="T1432" i="5" s="1"/>
  <c r="B1433" i="5"/>
  <c r="T1433" i="5" s="1"/>
  <c r="B1434" i="5"/>
  <c r="T1434" i="5"/>
  <c r="B1435" i="5"/>
  <c r="B1436" i="5"/>
  <c r="T1436" i="5"/>
  <c r="B1437" i="5"/>
  <c r="T1437" i="5" s="1"/>
  <c r="B1438" i="5"/>
  <c r="T1438" i="5"/>
  <c r="B1439" i="5"/>
  <c r="T1439" i="5" s="1"/>
  <c r="B1440" i="5"/>
  <c r="T1440" i="5"/>
  <c r="B1441" i="5"/>
  <c r="T1441" i="5" s="1"/>
  <c r="B1442" i="5"/>
  <c r="T1442" i="5"/>
  <c r="B1443" i="5"/>
  <c r="B1444" i="5"/>
  <c r="T1444" i="5"/>
  <c r="B1445" i="5"/>
  <c r="T1445" i="5" s="1"/>
  <c r="B1446" i="5"/>
  <c r="T1446" i="5"/>
  <c r="B1447" i="5"/>
  <c r="T1447" i="5" s="1"/>
  <c r="B1448" i="5"/>
  <c r="T1448" i="5"/>
  <c r="B1449" i="5"/>
  <c r="B1450" i="5"/>
  <c r="T1450" i="5"/>
  <c r="B1451" i="5"/>
  <c r="T1451" i="5" s="1"/>
  <c r="B1452" i="5"/>
  <c r="T1452" i="5"/>
  <c r="B1453" i="5"/>
  <c r="T1453" i="5" s="1"/>
  <c r="B1454" i="5"/>
  <c r="T1454" i="5"/>
  <c r="B1455" i="5"/>
  <c r="T1455" i="5" s="1"/>
  <c r="B1456" i="5"/>
  <c r="T1456" i="5"/>
  <c r="B1457" i="5"/>
  <c r="T1457" i="5" s="1"/>
  <c r="B1458" i="5"/>
  <c r="T1458" i="5"/>
  <c r="B1459" i="5"/>
  <c r="B1460" i="5"/>
  <c r="T1460" i="5"/>
  <c r="B1461" i="5"/>
  <c r="T1461" i="5" s="1"/>
  <c r="B1462" i="5"/>
  <c r="T1462" i="5"/>
  <c r="B1463" i="5"/>
  <c r="T1463" i="5" s="1"/>
  <c r="B1464" i="5"/>
  <c r="T1464" i="5"/>
  <c r="B1465" i="5"/>
  <c r="T1465" i="5" s="1"/>
  <c r="B1466" i="5"/>
  <c r="T1466" i="5"/>
  <c r="B1467" i="5"/>
  <c r="B1468" i="5"/>
  <c r="T1468" i="5"/>
  <c r="B1469" i="5"/>
  <c r="T1469" i="5" s="1"/>
  <c r="B1470" i="5"/>
  <c r="T1470" i="5"/>
  <c r="B1471" i="5"/>
  <c r="T1471" i="5" s="1"/>
  <c r="B1472" i="5"/>
  <c r="T1472" i="5"/>
  <c r="B1473" i="5"/>
  <c r="B1474" i="5"/>
  <c r="T1474" i="5"/>
  <c r="B1475" i="5"/>
  <c r="T1475" i="5" s="1"/>
  <c r="B1476" i="5"/>
  <c r="T1476" i="5"/>
  <c r="B1477" i="5"/>
  <c r="T1477" i="5" s="1"/>
  <c r="B1478" i="5"/>
  <c r="T1478" i="5"/>
  <c r="B1479" i="5"/>
  <c r="T1479" i="5" s="1"/>
  <c r="B1480" i="5"/>
  <c r="T1480" i="5"/>
  <c r="B1481" i="5"/>
  <c r="T1481" i="5" s="1"/>
  <c r="B1482" i="5"/>
  <c r="T1482" i="5"/>
  <c r="B1483" i="5"/>
  <c r="B1484" i="5"/>
  <c r="T1484" i="5"/>
  <c r="B1485" i="5"/>
  <c r="T1485" i="5" s="1"/>
  <c r="B1486" i="5"/>
  <c r="T1486" i="5"/>
  <c r="B1487" i="5"/>
  <c r="T1487" i="5" s="1"/>
  <c r="B1488" i="5"/>
  <c r="T1488" i="5"/>
  <c r="B1489" i="5"/>
  <c r="T1489" i="5" s="1"/>
  <c r="B1490" i="5"/>
  <c r="T1490" i="5"/>
  <c r="B1491" i="5"/>
  <c r="B1492" i="5"/>
  <c r="T1492" i="5"/>
  <c r="B1493" i="5"/>
  <c r="T1493" i="5" s="1"/>
  <c r="B1494" i="5"/>
  <c r="T1494" i="5"/>
  <c r="B1495" i="5"/>
  <c r="T1495" i="5" s="1"/>
  <c r="B1496" i="5"/>
  <c r="T1496" i="5"/>
  <c r="B1497" i="5"/>
  <c r="B1498" i="5"/>
  <c r="T1498" i="5"/>
  <c r="B1499" i="5"/>
  <c r="T1499" i="5" s="1"/>
  <c r="B1500" i="5"/>
  <c r="T1500" i="5"/>
  <c r="B1501" i="5"/>
  <c r="T1501" i="5" s="1"/>
  <c r="B1502" i="5"/>
  <c r="T1502" i="5"/>
  <c r="B1503" i="5"/>
  <c r="T1503" i="5" s="1"/>
  <c r="B1504" i="5"/>
  <c r="T1504" i="5"/>
  <c r="B1505" i="5"/>
  <c r="T1505" i="5" s="1"/>
  <c r="B1506" i="5"/>
  <c r="T1506" i="5"/>
  <c r="B1507" i="5"/>
  <c r="B1508" i="5"/>
  <c r="T1508" i="5"/>
  <c r="B1509" i="5"/>
  <c r="T1509" i="5" s="1"/>
  <c r="B1510" i="5"/>
  <c r="T1510" i="5"/>
  <c r="B1511" i="5"/>
  <c r="T1511" i="5" s="1"/>
  <c r="B1512" i="5"/>
  <c r="T1512" i="5"/>
  <c r="B1513" i="5"/>
  <c r="T1513" i="5" s="1"/>
  <c r="B1514" i="5"/>
  <c r="T1514" i="5"/>
  <c r="B1515" i="5"/>
  <c r="B1516" i="5"/>
  <c r="T1516" i="5"/>
  <c r="B1517" i="5"/>
  <c r="T1517" i="5" s="1"/>
  <c r="B1518" i="5"/>
  <c r="T1518" i="5"/>
  <c r="B1519" i="5"/>
  <c r="T1519" i="5" s="1"/>
  <c r="B1520" i="5"/>
  <c r="T1520" i="5"/>
  <c r="B1521" i="5"/>
  <c r="B1522" i="5"/>
  <c r="T1522" i="5"/>
  <c r="B1523" i="5"/>
  <c r="T1523" i="5" s="1"/>
  <c r="B1524" i="5"/>
  <c r="T1524" i="5"/>
  <c r="B1525" i="5"/>
  <c r="T1525" i="5" s="1"/>
  <c r="B1526" i="5"/>
  <c r="T1526" i="5"/>
  <c r="B1527" i="5"/>
  <c r="T1527" i="5" s="1"/>
  <c r="B1528" i="5"/>
  <c r="T1528" i="5"/>
  <c r="B1529" i="5"/>
  <c r="T1529" i="5" s="1"/>
  <c r="B1530" i="5"/>
  <c r="T1530" i="5"/>
  <c r="B1531" i="5"/>
  <c r="B1532" i="5"/>
  <c r="T1532" i="5"/>
  <c r="B1533" i="5"/>
  <c r="T1533" i="5" s="1"/>
  <c r="B1534" i="5"/>
  <c r="T1534" i="5"/>
  <c r="B1535" i="5"/>
  <c r="T1535" i="5" s="1"/>
  <c r="B1536" i="5"/>
  <c r="T1536" i="5"/>
  <c r="B1537" i="5"/>
  <c r="T1537" i="5" s="1"/>
  <c r="B1538" i="5"/>
  <c r="T1538" i="5"/>
  <c r="B1539" i="5"/>
  <c r="AB1539" i="5" s="1"/>
  <c r="T1539" i="5"/>
  <c r="B1540" i="5"/>
  <c r="T1540" i="5"/>
  <c r="B1541" i="5"/>
  <c r="T1541" i="5" s="1"/>
  <c r="B1542" i="5"/>
  <c r="T1542" i="5"/>
  <c r="B1543" i="5"/>
  <c r="T1543" i="5" s="1"/>
  <c r="B1544" i="5"/>
  <c r="T1544" i="5"/>
  <c r="B1545" i="5"/>
  <c r="T1545" i="5"/>
  <c r="B1546" i="5"/>
  <c r="T1546" i="5"/>
  <c r="B1547" i="5"/>
  <c r="T1547" i="5" s="1"/>
  <c r="B1548" i="5"/>
  <c r="T1548" i="5"/>
  <c r="B1549" i="5"/>
  <c r="T1549" i="5" s="1"/>
  <c r="B1550" i="5"/>
  <c r="T1550" i="5"/>
  <c r="B1551" i="5"/>
  <c r="T1551" i="5"/>
  <c r="B1552" i="5"/>
  <c r="T1552" i="5"/>
  <c r="B1553" i="5"/>
  <c r="T1553" i="5" s="1"/>
  <c r="B1554" i="5"/>
  <c r="T1554" i="5"/>
  <c r="B1555" i="5"/>
  <c r="T1555" i="5" s="1"/>
  <c r="B1556" i="5"/>
  <c r="T1556" i="5"/>
  <c r="B1557" i="5"/>
  <c r="T1557" i="5"/>
  <c r="B1558" i="5"/>
  <c r="T1558" i="5"/>
  <c r="B1559" i="5"/>
  <c r="T1559" i="5" s="1"/>
  <c r="B1560" i="5"/>
  <c r="T1560" i="5"/>
  <c r="B1561" i="5"/>
  <c r="B1562" i="5"/>
  <c r="T1562" i="5"/>
  <c r="B1563" i="5"/>
  <c r="T1563" i="5"/>
  <c r="B1564" i="5"/>
  <c r="T1564" i="5"/>
  <c r="B1565" i="5"/>
  <c r="T1565" i="5" s="1"/>
  <c r="B1566" i="5"/>
  <c r="T1566" i="5" s="1"/>
  <c r="B1567" i="5"/>
  <c r="T1567" i="5" s="1"/>
  <c r="B1568" i="5"/>
  <c r="T1568" i="5"/>
  <c r="B1569" i="5"/>
  <c r="B1570" i="5"/>
  <c r="T1570" i="5"/>
  <c r="B1571" i="5"/>
  <c r="T1571" i="5" s="1"/>
  <c r="B1572" i="5"/>
  <c r="T1572" i="5" s="1"/>
  <c r="B1573" i="5"/>
  <c r="T1573" i="5" s="1"/>
  <c r="B1574" i="5"/>
  <c r="T1574" i="5"/>
  <c r="B1575" i="5"/>
  <c r="T1575" i="5"/>
  <c r="B1576" i="5"/>
  <c r="T1576" i="5"/>
  <c r="B1577" i="5"/>
  <c r="T1577" i="5" s="1"/>
  <c r="B1578" i="5"/>
  <c r="T1578" i="5" s="1"/>
  <c r="B1579" i="5"/>
  <c r="T1579" i="5" s="1"/>
  <c r="B1580" i="5"/>
  <c r="T1580" i="5"/>
  <c r="B1581" i="5"/>
  <c r="T1581" i="5" s="1"/>
  <c r="B1582" i="5"/>
  <c r="T1582" i="5"/>
  <c r="B1583" i="5"/>
  <c r="T1583" i="5" s="1"/>
  <c r="B1584" i="5"/>
  <c r="T1584" i="5" s="1"/>
  <c r="B1585" i="5"/>
  <c r="T1585" i="5" s="1"/>
  <c r="B1586" i="5"/>
  <c r="T1586" i="5"/>
  <c r="B1587" i="5"/>
  <c r="T1587" i="5"/>
  <c r="B1588" i="5"/>
  <c r="T1588" i="5"/>
  <c r="B1589" i="5"/>
  <c r="T1589" i="5" s="1"/>
  <c r="B1590" i="5"/>
  <c r="T1590" i="5" s="1"/>
  <c r="B1591" i="5"/>
  <c r="T1591" i="5" s="1"/>
  <c r="B1592" i="5"/>
  <c r="T1592" i="5"/>
  <c r="B1593" i="5"/>
  <c r="T1593" i="5" s="1"/>
  <c r="B1594" i="5"/>
  <c r="T1594" i="5" s="1"/>
  <c r="B1595" i="5"/>
  <c r="T1595" i="5" s="1"/>
  <c r="B1596" i="5"/>
  <c r="T1596" i="5" s="1"/>
  <c r="B1597" i="5"/>
  <c r="T1597" i="5" s="1"/>
  <c r="B1598" i="5"/>
  <c r="T1598" i="5"/>
  <c r="B1599" i="5"/>
  <c r="T1599" i="5" s="1"/>
  <c r="B1600" i="5"/>
  <c r="T1600" i="5" s="1"/>
  <c r="B1601" i="5"/>
  <c r="T1601" i="5" s="1"/>
  <c r="B1602" i="5"/>
  <c r="T1602" i="5" s="1"/>
  <c r="B1603" i="5"/>
  <c r="T1603" i="5" s="1"/>
  <c r="B1604" i="5"/>
  <c r="T1604" i="5"/>
  <c r="B1605" i="5"/>
  <c r="T1605" i="5"/>
  <c r="B1606" i="5"/>
  <c r="T1606" i="5" s="1"/>
  <c r="B1607" i="5"/>
  <c r="T1607" i="5" s="1"/>
  <c r="B1608" i="5"/>
  <c r="T1608" i="5" s="1"/>
  <c r="B1609" i="5"/>
  <c r="T1609" i="5" s="1"/>
  <c r="B1610" i="5"/>
  <c r="T1610" i="5"/>
  <c r="B1611" i="5"/>
  <c r="B1612" i="5"/>
  <c r="T1612" i="5" s="1"/>
  <c r="B1613" i="5"/>
  <c r="T1613" i="5" s="1"/>
  <c r="B1614" i="5"/>
  <c r="T1614" i="5" s="1"/>
  <c r="B1615" i="5"/>
  <c r="T1615" i="5" s="1"/>
  <c r="B1616" i="5"/>
  <c r="T1616" i="5"/>
  <c r="B1617" i="5"/>
  <c r="T1617" i="5" s="1"/>
  <c r="B1618" i="5"/>
  <c r="T1618" i="5" s="1"/>
  <c r="B1619" i="5"/>
  <c r="T1619" i="5" s="1"/>
  <c r="B1620" i="5"/>
  <c r="T1620" i="5" s="1"/>
  <c r="B1621" i="5"/>
  <c r="T1621" i="5" s="1"/>
  <c r="B1622" i="5"/>
  <c r="T1622" i="5"/>
  <c r="B1623" i="5"/>
  <c r="T1623" i="5"/>
  <c r="B1624" i="5"/>
  <c r="T1624" i="5" s="1"/>
  <c r="B1625" i="5"/>
  <c r="T1625" i="5" s="1"/>
  <c r="B1626" i="5"/>
  <c r="T1626" i="5" s="1"/>
  <c r="B1627" i="5"/>
  <c r="T1627" i="5" s="1"/>
  <c r="B1628" i="5"/>
  <c r="T1628" i="5"/>
  <c r="B1629" i="5"/>
  <c r="T1629" i="5" s="1"/>
  <c r="B1630" i="5"/>
  <c r="T1630" i="5" s="1"/>
  <c r="B1631" i="5"/>
  <c r="T1631" i="5" s="1"/>
  <c r="B1632" i="5"/>
  <c r="T1632" i="5" s="1"/>
  <c r="B1633" i="5"/>
  <c r="T1633" i="5" s="1"/>
  <c r="B1634" i="5"/>
  <c r="T1634" i="5"/>
  <c r="B1635" i="5"/>
  <c r="T1635" i="5" s="1"/>
  <c r="B1636" i="5"/>
  <c r="T1636" i="5" s="1"/>
  <c r="B1637" i="5"/>
  <c r="T1637" i="5" s="1"/>
  <c r="B1638" i="5"/>
  <c r="T1638" i="5" s="1"/>
  <c r="B1639" i="5"/>
  <c r="T1639" i="5" s="1"/>
  <c r="B1640" i="5"/>
  <c r="T1640" i="5"/>
  <c r="B1641" i="5"/>
  <c r="T1641" i="5"/>
  <c r="B1642" i="5"/>
  <c r="T1642" i="5" s="1"/>
  <c r="B1643" i="5"/>
  <c r="T1643" i="5" s="1"/>
  <c r="B1644" i="5"/>
  <c r="B1645" i="5"/>
  <c r="T1645" i="5" s="1"/>
  <c r="B1646" i="5"/>
  <c r="T1646" i="5"/>
  <c r="B1647" i="5"/>
  <c r="T1647" i="5" s="1"/>
  <c r="B1648" i="5"/>
  <c r="T1648" i="5" s="1"/>
  <c r="B1649" i="5"/>
  <c r="T1649" i="5" s="1"/>
  <c r="B1650" i="5"/>
  <c r="T1650" i="5" s="1"/>
  <c r="B1651" i="5"/>
  <c r="T1651" i="5" s="1"/>
  <c r="B1652" i="5"/>
  <c r="T1652" i="5"/>
  <c r="B1653" i="5"/>
  <c r="B1654" i="5"/>
  <c r="T1654" i="5" s="1"/>
  <c r="B1655" i="5"/>
  <c r="T1655" i="5" s="1"/>
  <c r="B1656" i="5"/>
  <c r="T1656" i="5" s="1"/>
  <c r="B1657" i="5"/>
  <c r="T1657" i="5" s="1"/>
  <c r="B1658" i="5"/>
  <c r="T1658" i="5"/>
  <c r="B1659" i="5"/>
  <c r="T1659" i="5"/>
  <c r="B1660" i="5"/>
  <c r="T1660" i="5" s="1"/>
  <c r="B1661" i="5"/>
  <c r="T1661" i="5" s="1"/>
  <c r="B1662" i="5"/>
  <c r="T1662" i="5" s="1"/>
  <c r="B1663" i="5"/>
  <c r="T1663" i="5" s="1"/>
  <c r="B1664" i="5"/>
  <c r="T1664" i="5"/>
  <c r="B1665" i="5"/>
  <c r="T1665" i="5" s="1"/>
  <c r="B1666" i="5"/>
  <c r="T1666" i="5" s="1"/>
  <c r="B1667" i="5"/>
  <c r="T1667" i="5" s="1"/>
  <c r="B1668" i="5"/>
  <c r="T1668" i="5" s="1"/>
  <c r="B1669" i="5"/>
  <c r="T1669" i="5" s="1"/>
  <c r="B1670" i="5"/>
  <c r="T1670" i="5"/>
  <c r="B1671" i="5"/>
  <c r="T1671" i="5" s="1"/>
  <c r="B1672" i="5"/>
  <c r="T1672" i="5" s="1"/>
  <c r="B1673" i="5"/>
  <c r="T1673" i="5" s="1"/>
  <c r="B1674" i="5"/>
  <c r="B1675" i="5"/>
  <c r="T1675" i="5" s="1"/>
  <c r="B1676" i="5"/>
  <c r="T1676" i="5"/>
  <c r="B1677" i="5"/>
  <c r="T1677" i="5"/>
  <c r="B1678" i="5"/>
  <c r="T1678" i="5" s="1"/>
  <c r="B1679" i="5"/>
  <c r="T1679" i="5" s="1"/>
  <c r="B1680" i="5"/>
  <c r="T1680" i="5" s="1"/>
  <c r="B1681" i="5"/>
  <c r="T1681" i="5" s="1"/>
  <c r="B1682" i="5"/>
  <c r="T1682" i="5"/>
  <c r="B1683" i="5"/>
  <c r="B1684" i="5"/>
  <c r="T1684" i="5" s="1"/>
  <c r="B1685" i="5"/>
  <c r="T1685" i="5" s="1"/>
  <c r="B1686" i="5"/>
  <c r="T1686" i="5" s="1"/>
  <c r="B1687" i="5"/>
  <c r="T1687" i="5" s="1"/>
  <c r="B1688" i="5"/>
  <c r="T1688" i="5"/>
  <c r="B1689" i="5"/>
  <c r="T1689" i="5" s="1"/>
  <c r="B1690" i="5"/>
  <c r="T1690" i="5" s="1"/>
  <c r="B1691" i="5"/>
  <c r="T1691" i="5" s="1"/>
  <c r="B1692" i="5"/>
  <c r="T1692" i="5" s="1"/>
  <c r="B1693" i="5"/>
  <c r="T1693" i="5" s="1"/>
  <c r="B1694" i="5"/>
  <c r="T1694" i="5"/>
  <c r="B1695" i="5"/>
  <c r="T1695" i="5"/>
  <c r="B1696" i="5"/>
  <c r="T1696" i="5" s="1"/>
  <c r="B1697" i="5"/>
  <c r="T1697" i="5" s="1"/>
  <c r="B1698" i="5"/>
  <c r="T1698" i="5" s="1"/>
  <c r="B1699" i="5"/>
  <c r="T1699" i="5" s="1"/>
  <c r="B1700" i="5"/>
  <c r="T1700" i="5"/>
  <c r="B1701" i="5"/>
  <c r="T1701" i="5" s="1"/>
  <c r="B1702" i="5"/>
  <c r="T1702" i="5" s="1"/>
  <c r="B1703" i="5"/>
  <c r="T1703" i="5" s="1"/>
  <c r="B1704" i="5"/>
  <c r="T1704" i="5" s="1"/>
  <c r="B1705" i="5"/>
  <c r="T1705" i="5" s="1"/>
  <c r="B1706" i="5"/>
  <c r="T1706" i="5"/>
  <c r="B1707" i="5"/>
  <c r="T1707" i="5" s="1"/>
  <c r="B1708" i="5"/>
  <c r="T1708" i="5" s="1"/>
  <c r="B1709" i="5"/>
  <c r="T1709" i="5" s="1"/>
  <c r="B1710" i="5"/>
  <c r="T1710" i="5" s="1"/>
  <c r="B1711" i="5"/>
  <c r="T1711" i="5" s="1"/>
  <c r="B1712" i="5"/>
  <c r="T1712" i="5"/>
  <c r="B1713" i="5"/>
  <c r="T1713" i="5"/>
  <c r="B1714" i="5"/>
  <c r="T1714" i="5" s="1"/>
  <c r="B1715" i="5"/>
  <c r="T1715" i="5" s="1"/>
  <c r="B1716" i="5"/>
  <c r="T1716" i="5" s="1"/>
  <c r="B1717" i="5"/>
  <c r="T1717" i="5" s="1"/>
  <c r="B1718" i="5"/>
  <c r="T1718" i="5"/>
  <c r="B1719" i="5"/>
  <c r="B1720" i="5"/>
  <c r="T1720" i="5" s="1"/>
  <c r="B1721" i="5"/>
  <c r="T1721" i="5" s="1"/>
  <c r="B1722" i="5"/>
  <c r="T1722" i="5" s="1"/>
  <c r="B1723" i="5"/>
  <c r="T1723" i="5" s="1"/>
  <c r="B1724" i="5"/>
  <c r="T1724" i="5"/>
  <c r="B1725" i="5"/>
  <c r="T1725" i="5" s="1"/>
  <c r="B1726" i="5"/>
  <c r="T1726" i="5" s="1"/>
  <c r="B1727" i="5"/>
  <c r="T1727" i="5" s="1"/>
  <c r="B1728" i="5"/>
  <c r="T1728" i="5" s="1"/>
  <c r="B1729" i="5"/>
  <c r="T1729" i="5" s="1"/>
  <c r="B1730" i="5"/>
  <c r="T1730" i="5"/>
  <c r="B1731" i="5"/>
  <c r="T1731" i="5"/>
  <c r="B1732" i="5"/>
  <c r="T1732" i="5" s="1"/>
  <c r="B1733" i="5"/>
  <c r="T1733" i="5" s="1"/>
  <c r="B1734" i="5"/>
  <c r="T1734" i="5" s="1"/>
  <c r="B1735" i="5"/>
  <c r="T1735" i="5" s="1"/>
  <c r="B1736" i="5"/>
  <c r="T1736" i="5"/>
  <c r="B1737" i="5"/>
  <c r="T1737" i="5" s="1"/>
  <c r="B1738" i="5"/>
  <c r="T1738" i="5" s="1"/>
  <c r="B1739" i="5"/>
  <c r="T1739" i="5" s="1"/>
  <c r="B1740" i="5"/>
  <c r="T1740" i="5" s="1"/>
  <c r="B1741" i="5"/>
  <c r="T1741" i="5" s="1"/>
  <c r="B1742" i="5"/>
  <c r="T1742" i="5"/>
  <c r="B1743" i="5"/>
  <c r="T1743" i="5" s="1"/>
  <c r="B1744" i="5"/>
  <c r="T1744" i="5" s="1"/>
  <c r="B1745" i="5"/>
  <c r="T1745" i="5" s="1"/>
  <c r="B1746" i="5"/>
  <c r="T1746" i="5" s="1"/>
  <c r="B1747" i="5"/>
  <c r="T1747" i="5" s="1"/>
  <c r="B1748" i="5"/>
  <c r="T1748" i="5"/>
  <c r="B1749" i="5"/>
  <c r="T1749" i="5"/>
  <c r="B1750" i="5"/>
  <c r="T1750" i="5" s="1"/>
  <c r="B1751" i="5"/>
  <c r="T1751" i="5" s="1"/>
  <c r="B1752" i="5"/>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c r="B1767" i="5"/>
  <c r="T1767" i="5"/>
  <c r="B1768" i="5"/>
  <c r="T1768" i="5" s="1"/>
  <c r="B1769" i="5"/>
  <c r="T1769" i="5" s="1"/>
  <c r="B1770" i="5"/>
  <c r="T1770" i="5" s="1"/>
  <c r="B1771" i="5"/>
  <c r="T1771" i="5" s="1"/>
  <c r="B1772" i="5"/>
  <c r="T1772" i="5"/>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c r="B1785" i="5"/>
  <c r="T1785" i="5"/>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c r="B1803" i="5"/>
  <c r="T1803" i="5"/>
  <c r="B1804" i="5"/>
  <c r="T1804" i="5" s="1"/>
  <c r="B1805" i="5"/>
  <c r="T1805" i="5" s="1"/>
  <c r="B1806" i="5"/>
  <c r="T1806" i="5" s="1"/>
  <c r="B1807" i="5"/>
  <c r="T1807" i="5" s="1"/>
  <c r="B1808" i="5"/>
  <c r="T1808" i="5"/>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c r="B1821" i="5"/>
  <c r="T1821" i="5"/>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c r="B1839" i="5"/>
  <c r="T1839" i="5"/>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c r="B1857" i="5"/>
  <c r="T1857" i="5"/>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c r="B1875" i="5"/>
  <c r="T1875" i="5"/>
  <c r="B1876" i="5"/>
  <c r="T1876" i="5" s="1"/>
  <c r="B1877" i="5"/>
  <c r="T1877" i="5" s="1"/>
  <c r="B1878" i="5"/>
  <c r="T1878" i="5" s="1"/>
  <c r="B1879" i="5"/>
  <c r="T1879" i="5" s="1"/>
  <c r="B1880" i="5"/>
  <c r="T1880" i="5"/>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c r="B1893" i="5"/>
  <c r="T1893" i="5"/>
  <c r="B1894" i="5"/>
  <c r="T1894" i="5" s="1"/>
  <c r="B1895" i="5"/>
  <c r="T1895" i="5" s="1"/>
  <c r="B1896" i="5"/>
  <c r="T1896" i="5" s="1"/>
  <c r="B1897" i="5"/>
  <c r="T1897" i="5" s="1"/>
  <c r="B1898" i="5"/>
  <c r="T1898" i="5"/>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c r="B1911" i="5"/>
  <c r="T1911" i="5"/>
  <c r="B1912" i="5"/>
  <c r="T1912" i="5" s="1"/>
  <c r="B1913" i="5"/>
  <c r="T1913" i="5" s="1"/>
  <c r="B1914" i="5"/>
  <c r="T1914" i="5" s="1"/>
  <c r="B1915" i="5"/>
  <c r="T1915" i="5" s="1"/>
  <c r="B1916" i="5"/>
  <c r="T1916" i="5"/>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c r="B1929" i="5"/>
  <c r="T1929" i="5"/>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c r="B1948" i="5"/>
  <c r="T1948" i="5"/>
  <c r="B1949" i="5"/>
  <c r="T1949" i="5"/>
  <c r="B1950" i="5"/>
  <c r="T1950" i="5"/>
  <c r="B1951" i="5"/>
  <c r="T1951" i="5" s="1"/>
  <c r="B1952" i="5"/>
  <c r="T1952" i="5" s="1"/>
  <c r="B1953" i="5"/>
  <c r="T1953" i="5" s="1"/>
  <c r="B1954" i="5"/>
  <c r="T1954" i="5"/>
  <c r="B1955" i="5"/>
  <c r="T1955" i="5"/>
  <c r="B1956" i="5"/>
  <c r="T1956" i="5"/>
  <c r="B1957" i="5"/>
  <c r="T1957" i="5" s="1"/>
  <c r="B1958" i="5"/>
  <c r="T1958" i="5" s="1"/>
  <c r="B1959" i="5"/>
  <c r="T1959" i="5" s="1"/>
  <c r="B1960" i="5"/>
  <c r="T1960" i="5"/>
  <c r="B1961" i="5"/>
  <c r="T1961" i="5"/>
  <c r="B1962" i="5"/>
  <c r="T1962" i="5" s="1"/>
  <c r="B1963" i="5"/>
  <c r="T1963" i="5" s="1"/>
  <c r="B1964" i="5"/>
  <c r="T1964" i="5" s="1"/>
  <c r="B1965" i="5"/>
  <c r="T1965" i="5"/>
  <c r="B1966" i="5"/>
  <c r="T1966" i="5"/>
  <c r="B1967" i="5"/>
  <c r="T1967" i="5"/>
  <c r="B1968" i="5"/>
  <c r="T1968" i="5"/>
  <c r="B1969" i="5"/>
  <c r="T1969" i="5" s="1"/>
  <c r="B1970" i="5"/>
  <c r="T1970" i="5" s="1"/>
  <c r="B1971" i="5"/>
  <c r="T1971" i="5"/>
  <c r="B1972" i="5"/>
  <c r="T1972" i="5"/>
  <c r="B1973" i="5"/>
  <c r="T1973" i="5"/>
  <c r="B1974" i="5"/>
  <c r="B1975" i="5"/>
  <c r="T1975" i="5" s="1"/>
  <c r="B1976" i="5"/>
  <c r="T1976" i="5" s="1"/>
  <c r="B1977" i="5"/>
  <c r="T1977" i="5" s="1"/>
  <c r="B1978" i="5"/>
  <c r="T1978" i="5"/>
  <c r="B1979" i="5"/>
  <c r="T1979" i="5"/>
  <c r="B1980" i="5"/>
  <c r="T1980" i="5" s="1"/>
  <c r="B1981" i="5"/>
  <c r="T1981" i="5" s="1"/>
  <c r="B1982" i="5"/>
  <c r="T1982" i="5" s="1"/>
  <c r="B1983" i="5"/>
  <c r="AB1983" i="5" s="1"/>
  <c r="T1983" i="5"/>
  <c r="B1984" i="5"/>
  <c r="T1984" i="5"/>
  <c r="B1985" i="5"/>
  <c r="T1985" i="5"/>
  <c r="B1986" i="5"/>
  <c r="T1986" i="5"/>
  <c r="B1987" i="5"/>
  <c r="T1987" i="5" s="1"/>
  <c r="B1988" i="5"/>
  <c r="T1988" i="5" s="1"/>
  <c r="B1989" i="5"/>
  <c r="T1989" i="5" s="1"/>
  <c r="B1990" i="5"/>
  <c r="T1990" i="5"/>
  <c r="B1991" i="5"/>
  <c r="T1991" i="5"/>
  <c r="B1992" i="5"/>
  <c r="T1992" i="5"/>
  <c r="B1993" i="5"/>
  <c r="T1993" i="5" s="1"/>
  <c r="B1994" i="5"/>
  <c r="T1994" i="5" s="1"/>
  <c r="B1995" i="5"/>
  <c r="T1995" i="5" s="1"/>
  <c r="B1996" i="5"/>
  <c r="T1996" i="5"/>
  <c r="B1997" i="5"/>
  <c r="T1997" i="5"/>
  <c r="B1998" i="5"/>
  <c r="B1999" i="5"/>
  <c r="T1999" i="5" s="1"/>
  <c r="B2000" i="5"/>
  <c r="T2000" i="5" s="1"/>
  <c r="B2001" i="5"/>
  <c r="T2001" i="5"/>
  <c r="B2002" i="5"/>
  <c r="T2002" i="5"/>
  <c r="B2003" i="5"/>
  <c r="T2003" i="5"/>
  <c r="B2004" i="5"/>
  <c r="T2004" i="5" s="1"/>
  <c r="B2005" i="5"/>
  <c r="T2005" i="5" s="1"/>
  <c r="B2006" i="5"/>
  <c r="T2006" i="5" s="1"/>
  <c r="B2007" i="5"/>
  <c r="T2007" i="5"/>
  <c r="B2008" i="5"/>
  <c r="T2008" i="5"/>
  <c r="B2009" i="5"/>
  <c r="T2009" i="5"/>
  <c r="B2010" i="5"/>
  <c r="T2010" i="5" s="1"/>
  <c r="B2011" i="5"/>
  <c r="T2011" i="5" s="1"/>
  <c r="B2012" i="5"/>
  <c r="T2012" i="5" s="1"/>
  <c r="B2013" i="5"/>
  <c r="T2013" i="5" s="1"/>
  <c r="B2014" i="5"/>
  <c r="T2014" i="5"/>
  <c r="B2015" i="5"/>
  <c r="T2015" i="5"/>
  <c r="B2016" i="5"/>
  <c r="T2016" i="5" s="1"/>
  <c r="B2017" i="5"/>
  <c r="T2017" i="5" s="1"/>
  <c r="B2018" i="5"/>
  <c r="T2018" i="5" s="1"/>
  <c r="B2019" i="5"/>
  <c r="T2019" i="5"/>
  <c r="B2020" i="5"/>
  <c r="T2020" i="5"/>
  <c r="B2021" i="5"/>
  <c r="T2021" i="5"/>
  <c r="B2022" i="5"/>
  <c r="T2022" i="5"/>
  <c r="B2023" i="5"/>
  <c r="T2023" i="5" s="1"/>
  <c r="B2024" i="5"/>
  <c r="T2024" i="5" s="1"/>
  <c r="B2025" i="5"/>
  <c r="T2025" i="5" s="1"/>
  <c r="B2026" i="5"/>
  <c r="T2026" i="5"/>
  <c r="B2027" i="5"/>
  <c r="T2027" i="5"/>
  <c r="B2028" i="5"/>
  <c r="T2028" i="5"/>
  <c r="B2029" i="5"/>
  <c r="T2029" i="5" s="1"/>
  <c r="B2030" i="5"/>
  <c r="T2030" i="5" s="1"/>
  <c r="B2031" i="5"/>
  <c r="T2031" i="5" s="1"/>
  <c r="B2032" i="5"/>
  <c r="T2032" i="5"/>
  <c r="B2033" i="5"/>
  <c r="T2033" i="5"/>
  <c r="B2034" i="5"/>
  <c r="T2034" i="5" s="1"/>
  <c r="B2035" i="5"/>
  <c r="T2035" i="5" s="1"/>
  <c r="B2036" i="5"/>
  <c r="T2036" i="5" s="1"/>
  <c r="B2037" i="5"/>
  <c r="T2037" i="5"/>
  <c r="B2038" i="5"/>
  <c r="T2038" i="5"/>
  <c r="B2039" i="5"/>
  <c r="T2039" i="5"/>
  <c r="B2040" i="5"/>
  <c r="T2040" i="5"/>
  <c r="B2041" i="5"/>
  <c r="T2041" i="5" s="1"/>
  <c r="B2042" i="5"/>
  <c r="T2042" i="5" s="1"/>
  <c r="B2043" i="5"/>
  <c r="T2043" i="5"/>
  <c r="B2044" i="5"/>
  <c r="T2044" i="5"/>
  <c r="B2045" i="5"/>
  <c r="T2045" i="5"/>
  <c r="B2046" i="5"/>
  <c r="B2047" i="5"/>
  <c r="T2047" i="5" s="1"/>
  <c r="B2048" i="5"/>
  <c r="T2048" i="5" s="1"/>
  <c r="B2049" i="5"/>
  <c r="T2049" i="5" s="1"/>
  <c r="B2050" i="5"/>
  <c r="T2050" i="5"/>
  <c r="B2051" i="5"/>
  <c r="T2051" i="5"/>
  <c r="B2052" i="5"/>
  <c r="T2052" i="5" s="1"/>
  <c r="B2053" i="5"/>
  <c r="T2053" i="5" s="1"/>
  <c r="B2054" i="5"/>
  <c r="T2054" i="5" s="1"/>
  <c r="B2055" i="5"/>
  <c r="T2055" i="5"/>
  <c r="B2056" i="5"/>
  <c r="T2056" i="5"/>
  <c r="B2057" i="5"/>
  <c r="T2057" i="5"/>
  <c r="B2058" i="5"/>
  <c r="T2058" i="5"/>
  <c r="B2059" i="5"/>
  <c r="T2059" i="5" s="1"/>
  <c r="B2060" i="5"/>
  <c r="T2060" i="5" s="1"/>
  <c r="B2061" i="5"/>
  <c r="T2061" i="5" s="1"/>
  <c r="B2062" i="5"/>
  <c r="T2062" i="5"/>
  <c r="B2063" i="5"/>
  <c r="T2063" i="5"/>
  <c r="B2064" i="5"/>
  <c r="T2064" i="5"/>
  <c r="B2065" i="5"/>
  <c r="T2065" i="5" s="1"/>
  <c r="B2066" i="5"/>
  <c r="T2066" i="5" s="1"/>
  <c r="B2067" i="5"/>
  <c r="T2067" i="5" s="1"/>
  <c r="B2068" i="5"/>
  <c r="T2068" i="5"/>
  <c r="B2069" i="5"/>
  <c r="T2069" i="5"/>
  <c r="B2070" i="5"/>
  <c r="T2070" i="5" s="1"/>
  <c r="B2071" i="5"/>
  <c r="T2071" i="5" s="1"/>
  <c r="B2072" i="5"/>
  <c r="T2072" i="5" s="1"/>
  <c r="B2073" i="5"/>
  <c r="T2073" i="5"/>
  <c r="B2074" i="5"/>
  <c r="T2074" i="5"/>
  <c r="B2075" i="5"/>
  <c r="T2075" i="5"/>
  <c r="B2076" i="5"/>
  <c r="T2076" i="5" s="1"/>
  <c r="B2077" i="5"/>
  <c r="T2077" i="5" s="1"/>
  <c r="B2078" i="5"/>
  <c r="T2078" i="5" s="1"/>
  <c r="B2079" i="5"/>
  <c r="T2079" i="5"/>
  <c r="B2080" i="5"/>
  <c r="T2080" i="5"/>
  <c r="B2081" i="5"/>
  <c r="T2081" i="5"/>
  <c r="B2082" i="5"/>
  <c r="T2082" i="5" s="1"/>
  <c r="B2083" i="5"/>
  <c r="T2083" i="5" s="1"/>
  <c r="B2084" i="5"/>
  <c r="T2084" i="5" s="1"/>
  <c r="B2085" i="5"/>
  <c r="T2085" i="5" s="1"/>
  <c r="B2086" i="5"/>
  <c r="T2086" i="5"/>
  <c r="B2087" i="5"/>
  <c r="T2087" i="5"/>
  <c r="B2088" i="5"/>
  <c r="T2088" i="5"/>
  <c r="B2089" i="5"/>
  <c r="T2089" i="5" s="1"/>
  <c r="B2090" i="5"/>
  <c r="T2090" i="5" s="1"/>
  <c r="B2091" i="5"/>
  <c r="T2091" i="5" s="1"/>
  <c r="B2092" i="5"/>
  <c r="T2092" i="5"/>
  <c r="B2093" i="5"/>
  <c r="T2093" i="5"/>
  <c r="B2094" i="5"/>
  <c r="T2094" i="5"/>
  <c r="B2095" i="5"/>
  <c r="T2095" i="5" s="1"/>
  <c r="B2096" i="5"/>
  <c r="T2096" i="5" s="1"/>
  <c r="B2097" i="5"/>
  <c r="T2097" i="5" s="1"/>
  <c r="B2098" i="5"/>
  <c r="T2098" i="5"/>
  <c r="B2099" i="5"/>
  <c r="T2099" i="5"/>
  <c r="B2100" i="5"/>
  <c r="T2100" i="5"/>
  <c r="B2101" i="5"/>
  <c r="T2101" i="5" s="1"/>
  <c r="B2102" i="5"/>
  <c r="T2102" i="5" s="1"/>
  <c r="B2103" i="5"/>
  <c r="T2103" i="5"/>
  <c r="B2104" i="5"/>
  <c r="T2104" i="5"/>
  <c r="B2105" i="5"/>
  <c r="T2105" i="5"/>
  <c r="B2106" i="5"/>
  <c r="T2106" i="5" s="1"/>
  <c r="B2107" i="5"/>
  <c r="T2107" i="5" s="1"/>
  <c r="B2108" i="5"/>
  <c r="T2108" i="5" s="1"/>
  <c r="B2109" i="5"/>
  <c r="T2109" i="5"/>
  <c r="B2110" i="5"/>
  <c r="T2110" i="5"/>
  <c r="B2111" i="5"/>
  <c r="T2111" i="5"/>
  <c r="B2112" i="5"/>
  <c r="T2112" i="5" s="1"/>
  <c r="B2113" i="5"/>
  <c r="T2113" i="5" s="1"/>
  <c r="B2114" i="5"/>
  <c r="T2114" i="5" s="1"/>
  <c r="B2115" i="5"/>
  <c r="T2115" i="5"/>
  <c r="B2116" i="5"/>
  <c r="T2116" i="5"/>
  <c r="B2117" i="5"/>
  <c r="T2117" i="5"/>
  <c r="B2118" i="5"/>
  <c r="T2118" i="5" s="1"/>
  <c r="B2119" i="5"/>
  <c r="T2119" i="5" s="1"/>
  <c r="B2120" i="5"/>
  <c r="T2120" i="5" s="1"/>
  <c r="B2121" i="5"/>
  <c r="T2121" i="5" s="1"/>
  <c r="B2122" i="5"/>
  <c r="T2122" i="5"/>
  <c r="B2123" i="5"/>
  <c r="T2123" i="5"/>
  <c r="B2124" i="5"/>
  <c r="T2124" i="5"/>
  <c r="B2125" i="5"/>
  <c r="T2125" i="5" s="1"/>
  <c r="B2126" i="5"/>
  <c r="T2126" i="5" s="1"/>
  <c r="B2127" i="5"/>
  <c r="T2127" i="5"/>
  <c r="B2128" i="5"/>
  <c r="T2128" i="5"/>
  <c r="B2129" i="5"/>
  <c r="T2129" i="5"/>
  <c r="B2130" i="5"/>
  <c r="T2130" i="5"/>
  <c r="B2131" i="5"/>
  <c r="T2131" i="5" s="1"/>
  <c r="B2132" i="5"/>
  <c r="T2132" i="5" s="1"/>
  <c r="B2133" i="5"/>
  <c r="T2133" i="5" s="1"/>
  <c r="B2134" i="5"/>
  <c r="T2134" i="5"/>
  <c r="B2135" i="5"/>
  <c r="T2135" i="5"/>
  <c r="B2136" i="5"/>
  <c r="T2136" i="5"/>
  <c r="B2137" i="5"/>
  <c r="T2137" i="5" s="1"/>
  <c r="B2138" i="5"/>
  <c r="T2138" i="5" s="1"/>
  <c r="B2139" i="5"/>
  <c r="T2139" i="5"/>
  <c r="B2140" i="5"/>
  <c r="T2140" i="5"/>
  <c r="B2141" i="5"/>
  <c r="T2141" i="5"/>
  <c r="B2142" i="5"/>
  <c r="T2142" i="5" s="1"/>
  <c r="B2143" i="5"/>
  <c r="T2143" i="5" s="1"/>
  <c r="B2144" i="5"/>
  <c r="T2144" i="5" s="1"/>
  <c r="B2145" i="5"/>
  <c r="T2145" i="5"/>
  <c r="B2146" i="5"/>
  <c r="T2146" i="5"/>
  <c r="B2147" i="5"/>
  <c r="T2147" i="5"/>
  <c r="B2148" i="5"/>
  <c r="T2148" i="5" s="1"/>
  <c r="B2149" i="5"/>
  <c r="T2149" i="5" s="1"/>
  <c r="B2150" i="5"/>
  <c r="T2150" i="5" s="1"/>
  <c r="B2151" i="5"/>
  <c r="T2151" i="5"/>
  <c r="B2152" i="5"/>
  <c r="T2152" i="5"/>
  <c r="B2153" i="5"/>
  <c r="T2153" i="5"/>
  <c r="B2154" i="5"/>
  <c r="T2154" i="5" s="1"/>
  <c r="B2155" i="5"/>
  <c r="T2155" i="5" s="1"/>
  <c r="B2156" i="5"/>
  <c r="T2156" i="5" s="1"/>
  <c r="B2157" i="5"/>
  <c r="T2157" i="5" s="1"/>
  <c r="B2158" i="5"/>
  <c r="T2158" i="5"/>
  <c r="B2159" i="5"/>
  <c r="T2159" i="5"/>
  <c r="B2160" i="5"/>
  <c r="T2160" i="5"/>
  <c r="B2161" i="5"/>
  <c r="T2161" i="5" s="1"/>
  <c r="B2162" i="5"/>
  <c r="T2162" i="5" s="1"/>
  <c r="B2163" i="5"/>
  <c r="T2163" i="5"/>
  <c r="B2164" i="5"/>
  <c r="T2164" i="5"/>
  <c r="B2165" i="5"/>
  <c r="T2165" i="5"/>
  <c r="B2166" i="5"/>
  <c r="T2166" i="5"/>
  <c r="B2167" i="5"/>
  <c r="T2167" i="5" s="1"/>
  <c r="B2168" i="5"/>
  <c r="T2168" i="5" s="1"/>
  <c r="B2169" i="5"/>
  <c r="T2169" i="5" s="1"/>
  <c r="B2170" i="5"/>
  <c r="T2170" i="5"/>
  <c r="B2171" i="5"/>
  <c r="T2171" i="5"/>
  <c r="B2172" i="5"/>
  <c r="T2172" i="5"/>
  <c r="B2173" i="5"/>
  <c r="T2173" i="5" s="1"/>
  <c r="B2174" i="5"/>
  <c r="T2174" i="5" s="1"/>
  <c r="B2175" i="5"/>
  <c r="T2175" i="5"/>
  <c r="B2176" i="5"/>
  <c r="T2176" i="5"/>
  <c r="B2177" i="5"/>
  <c r="T2177" i="5"/>
  <c r="B2178" i="5"/>
  <c r="T2178" i="5" s="1"/>
  <c r="B2179" i="5"/>
  <c r="T2179" i="5" s="1"/>
  <c r="B2180" i="5"/>
  <c r="T2180" i="5" s="1"/>
  <c r="B2181" i="5"/>
  <c r="T2181" i="5"/>
  <c r="B2182" i="5"/>
  <c r="T2182" i="5"/>
  <c r="B2183" i="5"/>
  <c r="T2183" i="5"/>
  <c r="B2184" i="5"/>
  <c r="T2184" i="5" s="1"/>
  <c r="B2185" i="5"/>
  <c r="T2185" i="5" s="1"/>
  <c r="B2186" i="5"/>
  <c r="T2186" i="5" s="1"/>
  <c r="B2187" i="5"/>
  <c r="T2187" i="5"/>
  <c r="B2188" i="5"/>
  <c r="T2188" i="5"/>
  <c r="B2189" i="5"/>
  <c r="T2189" i="5"/>
  <c r="B2190" i="5"/>
  <c r="T2190" i="5" s="1"/>
  <c r="B2191" i="5"/>
  <c r="T2191" i="5" s="1"/>
  <c r="B2192" i="5"/>
  <c r="T2192" i="5" s="1"/>
  <c r="B2193" i="5"/>
  <c r="T2193" i="5" s="1"/>
  <c r="B2194" i="5"/>
  <c r="T2194" i="5"/>
  <c r="B2195" i="5"/>
  <c r="T2195" i="5"/>
  <c r="B2196" i="5"/>
  <c r="T2196" i="5"/>
  <c r="B2197" i="5"/>
  <c r="T2197" i="5" s="1"/>
  <c r="B2198" i="5"/>
  <c r="T2198" i="5" s="1"/>
  <c r="B2199" i="5"/>
  <c r="T2199" i="5" s="1"/>
  <c r="B2200" i="5"/>
  <c r="T2200" i="5"/>
  <c r="B2201" i="5"/>
  <c r="T2201" i="5"/>
  <c r="B2202" i="5"/>
  <c r="T2202" i="5"/>
  <c r="B2203" i="5"/>
  <c r="T2203" i="5" s="1"/>
  <c r="B2204" i="5"/>
  <c r="T2204" i="5" s="1"/>
  <c r="B2205" i="5"/>
  <c r="T2205" i="5" s="1"/>
  <c r="B2206" i="5"/>
  <c r="T2206" i="5"/>
  <c r="B2207" i="5"/>
  <c r="T2207" i="5" s="1"/>
  <c r="B2208" i="5"/>
  <c r="T2208" i="5"/>
  <c r="B2209" i="5"/>
  <c r="T2209" i="5" s="1"/>
  <c r="B2210" i="5"/>
  <c r="T2210" i="5" s="1"/>
  <c r="B2211" i="5"/>
  <c r="T2211" i="5"/>
  <c r="B2212" i="5"/>
  <c r="T2212" i="5"/>
  <c r="B2213" i="5"/>
  <c r="T2213" i="5" s="1"/>
  <c r="B2214" i="5"/>
  <c r="T2214" i="5" s="1"/>
  <c r="B2215" i="5"/>
  <c r="T2215" i="5" s="1"/>
  <c r="B2216" i="5"/>
  <c r="T2216" i="5" s="1"/>
  <c r="B2217" i="5"/>
  <c r="T2217" i="5"/>
  <c r="B2218" i="5"/>
  <c r="T2218" i="5"/>
  <c r="B2219" i="5"/>
  <c r="T2219" i="5" s="1"/>
  <c r="B2220" i="5"/>
  <c r="T2220" i="5"/>
  <c r="B2221" i="5"/>
  <c r="T2221" i="5" s="1"/>
  <c r="B2222" i="5"/>
  <c r="T2222" i="5" s="1"/>
  <c r="B2223" i="5"/>
  <c r="T2223" i="5"/>
  <c r="B2224" i="5"/>
  <c r="T2224" i="5"/>
  <c r="B2225" i="5"/>
  <c r="T2225" i="5"/>
  <c r="B2226" i="5"/>
  <c r="T2226" i="5" s="1"/>
  <c r="B2227" i="5"/>
  <c r="T2227" i="5" s="1"/>
  <c r="B2228" i="5"/>
  <c r="T2228" i="5" s="1"/>
  <c r="B2229" i="5"/>
  <c r="T2229" i="5" s="1"/>
  <c r="B2230" i="5"/>
  <c r="T2230" i="5"/>
  <c r="B2231" i="5"/>
  <c r="T2231" i="5"/>
  <c r="B2232" i="5"/>
  <c r="T2232" i="5"/>
  <c r="B2233" i="5"/>
  <c r="T2233" i="5" s="1"/>
  <c r="B2234" i="5"/>
  <c r="T2234" i="5" s="1"/>
  <c r="B2235" i="5"/>
  <c r="T2235" i="5" s="1"/>
  <c r="B2236" i="5"/>
  <c r="T2236" i="5"/>
  <c r="B2237" i="5"/>
  <c r="T2237" i="5"/>
  <c r="B2238" i="5"/>
  <c r="T2238" i="5"/>
  <c r="B2239" i="5"/>
  <c r="T2239" i="5" s="1"/>
  <c r="B2240" i="5"/>
  <c r="T2240" i="5" s="1"/>
  <c r="B2241" i="5"/>
  <c r="T2241" i="5" s="1"/>
  <c r="B2242" i="5"/>
  <c r="T2242" i="5"/>
  <c r="B2243" i="5"/>
  <c r="T2243" i="5" s="1"/>
  <c r="B2244" i="5"/>
  <c r="T2244" i="5"/>
  <c r="B2245" i="5"/>
  <c r="T2245" i="5" s="1"/>
  <c r="B2246" i="5"/>
  <c r="T2246" i="5" s="1"/>
  <c r="B2247" i="5"/>
  <c r="T2247" i="5"/>
  <c r="B2248" i="5"/>
  <c r="T2248" i="5"/>
  <c r="B2249" i="5"/>
  <c r="T2249" i="5"/>
  <c r="B2250" i="5"/>
  <c r="T2250" i="5" s="1"/>
  <c r="B2251" i="5"/>
  <c r="T2251" i="5" s="1"/>
  <c r="B2252" i="5"/>
  <c r="T2252" i="5" s="1"/>
  <c r="B2253" i="5"/>
  <c r="T2253" i="5"/>
  <c r="B2254" i="5"/>
  <c r="T2254" i="5"/>
  <c r="B2255" i="5"/>
  <c r="T2255" i="5" s="1"/>
  <c r="B2256" i="5"/>
  <c r="T2256" i="5" s="1"/>
  <c r="B2257" i="5"/>
  <c r="T2257" i="5" s="1"/>
  <c r="B2258" i="5"/>
  <c r="T2258" i="5" s="1"/>
  <c r="B2259" i="5"/>
  <c r="T2259" i="5"/>
  <c r="B2260" i="5"/>
  <c r="T2260" i="5"/>
  <c r="B2261" i="5"/>
  <c r="T2261" i="5"/>
  <c r="B2262" i="5"/>
  <c r="T2262" i="5" s="1"/>
  <c r="B2263" i="5"/>
  <c r="T2263" i="5" s="1"/>
  <c r="B2264" i="5"/>
  <c r="T2264" i="5" s="1"/>
  <c r="B2265" i="5"/>
  <c r="T2265" i="5" s="1"/>
  <c r="B2266" i="5"/>
  <c r="T2266" i="5"/>
  <c r="B2267" i="5"/>
  <c r="T2267" i="5"/>
  <c r="B2268" i="5"/>
  <c r="T2268" i="5"/>
  <c r="B2269" i="5"/>
  <c r="T2269" i="5" s="1"/>
  <c r="B2270" i="5"/>
  <c r="T2270" i="5" s="1"/>
  <c r="B2271" i="5"/>
  <c r="T2271" i="5" s="1"/>
  <c r="B2272" i="5"/>
  <c r="T2272" i="5"/>
  <c r="B2273" i="5"/>
  <c r="T2273" i="5"/>
  <c r="B2274" i="5"/>
  <c r="T2274" i="5"/>
  <c r="B2275" i="5"/>
  <c r="T2275" i="5" s="1"/>
  <c r="B2276" i="5"/>
  <c r="T2276" i="5" s="1"/>
  <c r="B2277" i="5"/>
  <c r="T2277" i="5" s="1"/>
  <c r="B2278" i="5"/>
  <c r="T2278" i="5"/>
  <c r="B2279" i="5"/>
  <c r="T2279" i="5" s="1"/>
  <c r="B2280" i="5"/>
  <c r="T2280" i="5"/>
  <c r="B2281" i="5"/>
  <c r="T2281" i="5" s="1"/>
  <c r="B2282" i="5"/>
  <c r="T2282" i="5" s="1"/>
  <c r="B2283" i="5"/>
  <c r="T2283" i="5"/>
  <c r="B2284" i="5"/>
  <c r="T2284" i="5"/>
  <c r="B2285" i="5"/>
  <c r="T2285" i="5" s="1"/>
  <c r="B2286" i="5"/>
  <c r="T2286" i="5" s="1"/>
  <c r="B2287" i="5"/>
  <c r="T2287" i="5" s="1"/>
  <c r="B2288" i="5"/>
  <c r="T2288" i="5" s="1"/>
  <c r="B2289" i="5"/>
  <c r="T2289" i="5"/>
  <c r="B2290" i="5"/>
  <c r="T2290" i="5"/>
  <c r="B2291" i="5"/>
  <c r="T2291" i="5" s="1"/>
  <c r="B2292" i="5"/>
  <c r="T2292" i="5"/>
  <c r="B2293" i="5"/>
  <c r="T2293" i="5" s="1"/>
  <c r="B2294" i="5"/>
  <c r="T2294" i="5" s="1"/>
  <c r="B2295" i="5"/>
  <c r="T2295" i="5"/>
  <c r="B2296" i="5"/>
  <c r="T2296" i="5"/>
  <c r="B2297" i="5"/>
  <c r="T2297" i="5"/>
  <c r="B2298" i="5"/>
  <c r="B2299" i="5"/>
  <c r="T2299" i="5" s="1"/>
  <c r="B2300" i="5"/>
  <c r="T2300" i="5" s="1"/>
  <c r="B2301" i="5"/>
  <c r="T2301" i="5" s="1"/>
  <c r="B2302" i="5"/>
  <c r="T2302" i="5"/>
  <c r="B2303" i="5"/>
  <c r="T2303" i="5"/>
  <c r="B2304" i="5"/>
  <c r="T2304" i="5"/>
  <c r="B2305" i="5"/>
  <c r="T2305" i="5" s="1"/>
  <c r="B2306" i="5"/>
  <c r="T2306" i="5" s="1"/>
  <c r="B2307" i="5"/>
  <c r="B2308" i="5"/>
  <c r="T2308" i="5"/>
  <c r="B2309" i="5"/>
  <c r="T2309" i="5"/>
  <c r="B2310" i="5"/>
  <c r="T2310" i="5"/>
  <c r="B2311" i="5"/>
  <c r="T2311" i="5" s="1"/>
  <c r="B2312" i="5"/>
  <c r="T2312" i="5" s="1"/>
  <c r="B2313" i="5"/>
  <c r="T2313" i="5" s="1"/>
  <c r="B2314" i="5"/>
  <c r="T2314" i="5"/>
  <c r="B2315" i="5"/>
  <c r="T2315" i="5" s="1"/>
  <c r="B2316" i="5"/>
  <c r="T2316" i="5"/>
  <c r="B2317" i="5"/>
  <c r="T2317" i="5" s="1"/>
  <c r="B2318" i="5"/>
  <c r="T2318" i="5" s="1"/>
  <c r="B2319" i="5"/>
  <c r="T2319" i="5"/>
  <c r="B2320" i="5"/>
  <c r="T2320" i="5"/>
  <c r="B2321" i="5"/>
  <c r="T2321" i="5"/>
  <c r="B2322" i="5"/>
  <c r="T2322" i="5" s="1"/>
  <c r="B2323" i="5"/>
  <c r="T2323" i="5" s="1"/>
  <c r="B2324" i="5"/>
  <c r="T2324" i="5" s="1"/>
  <c r="B2325" i="5"/>
  <c r="T2325" i="5"/>
  <c r="B2326" i="5"/>
  <c r="T2326" i="5"/>
  <c r="B2327" i="5"/>
  <c r="T2327" i="5" s="1"/>
  <c r="B2328" i="5"/>
  <c r="T2328" i="5" s="1"/>
  <c r="B2329" i="5"/>
  <c r="T2329" i="5" s="1"/>
  <c r="B2330" i="5"/>
  <c r="T2330" i="5" s="1"/>
  <c r="B2331" i="5"/>
  <c r="T2331" i="5"/>
  <c r="B2332" i="5"/>
  <c r="T2332" i="5"/>
  <c r="B2333" i="5"/>
  <c r="T2333" i="5"/>
  <c r="B2334" i="5"/>
  <c r="T2334" i="5" s="1"/>
  <c r="B2335" i="5"/>
  <c r="T2335" i="5" s="1"/>
  <c r="B2336" i="5"/>
  <c r="T2336" i="5" s="1"/>
  <c r="B2337" i="5"/>
  <c r="T2337" i="5" s="1"/>
  <c r="B2338" i="5"/>
  <c r="T2338" i="5"/>
  <c r="B2339" i="5"/>
  <c r="T2339" i="5"/>
  <c r="B2340" i="5"/>
  <c r="T2340" i="5"/>
  <c r="B2341" i="5"/>
  <c r="T2341" i="5" s="1"/>
  <c r="B2342" i="5"/>
  <c r="T2342" i="5" s="1"/>
  <c r="B2343" i="5"/>
  <c r="T2343" i="5"/>
  <c r="B2344" i="5"/>
  <c r="T2344" i="5"/>
  <c r="B2345" i="5"/>
  <c r="T2345" i="5"/>
  <c r="B2346" i="5"/>
  <c r="T2346" i="5"/>
  <c r="B2347" i="5"/>
  <c r="T2347" i="5" s="1"/>
  <c r="B2348" i="5"/>
  <c r="T2348" i="5" s="1"/>
  <c r="B2349" i="5"/>
  <c r="T2349" i="5" s="1"/>
  <c r="B2350" i="5"/>
  <c r="T2350" i="5"/>
  <c r="B2351" i="5"/>
  <c r="T2351" i="5" s="1"/>
  <c r="B2352" i="5"/>
  <c r="T2352" i="5"/>
  <c r="B2353" i="5"/>
  <c r="T2353" i="5" s="1"/>
  <c r="B2354" i="5"/>
  <c r="T2354" i="5" s="1"/>
  <c r="B2355" i="5"/>
  <c r="T2355" i="5"/>
  <c r="B2356" i="5"/>
  <c r="T2356" i="5" s="1"/>
  <c r="B2357" i="5"/>
  <c r="T2357" i="5" s="1"/>
  <c r="B2358" i="5"/>
  <c r="T2358" i="5" s="1"/>
  <c r="B2359" i="5"/>
  <c r="T2359" i="5" s="1"/>
  <c r="B2360" i="5"/>
  <c r="T2360" i="5" s="1"/>
  <c r="B2361" i="5"/>
  <c r="T2361" i="5"/>
  <c r="B2362" i="5"/>
  <c r="T2362" i="5"/>
  <c r="B2363" i="5"/>
  <c r="T2363" i="5" s="1"/>
  <c r="B2364" i="5"/>
  <c r="T2364" i="5"/>
  <c r="B2365" i="5"/>
  <c r="T2365" i="5" s="1"/>
  <c r="B2366" i="5"/>
  <c r="T2366" i="5" s="1"/>
  <c r="B2367" i="5"/>
  <c r="T2367" i="5"/>
  <c r="B2368" i="5"/>
  <c r="T2368" i="5"/>
  <c r="B2369" i="5"/>
  <c r="T2369" i="5"/>
  <c r="B2370" i="5"/>
  <c r="T2370" i="5" s="1"/>
  <c r="B2371" i="5"/>
  <c r="T2371" i="5" s="1"/>
  <c r="B2372" i="5"/>
  <c r="T2372" i="5" s="1"/>
  <c r="B2373" i="5"/>
  <c r="T2373" i="5" s="1"/>
  <c r="B2374" i="5"/>
  <c r="T2374" i="5"/>
  <c r="B2375" i="5"/>
  <c r="T2375" i="5"/>
  <c r="B2376" i="5"/>
  <c r="T2376" i="5" s="1"/>
  <c r="B2377" i="5"/>
  <c r="T2377" i="5" s="1"/>
  <c r="B2378" i="5"/>
  <c r="T2378" i="5" s="1"/>
  <c r="B2379" i="5"/>
  <c r="T2379" i="5"/>
  <c r="B2380" i="5"/>
  <c r="T2380" i="5" s="1"/>
  <c r="B2381" i="5"/>
  <c r="T2381" i="5"/>
  <c r="B2382" i="5"/>
  <c r="T2382" i="5"/>
  <c r="B2383" i="5"/>
  <c r="T2383" i="5" s="1"/>
  <c r="B2384" i="5"/>
  <c r="T2384" i="5" s="1"/>
  <c r="B2385" i="5"/>
  <c r="T2385" i="5" s="1"/>
  <c r="B2386" i="5"/>
  <c r="T2386" i="5" s="1"/>
  <c r="B2387" i="5"/>
  <c r="T2387" i="5" s="1"/>
  <c r="B2388" i="5"/>
  <c r="T2388" i="5"/>
  <c r="B2389" i="5"/>
  <c r="T2389" i="5" s="1"/>
  <c r="B2390" i="5"/>
  <c r="T2390" i="5" s="1"/>
  <c r="B2391" i="5"/>
  <c r="T2391" i="5" s="1"/>
  <c r="B2392" i="5"/>
  <c r="T2392" i="5" s="1"/>
  <c r="B2393" i="5"/>
  <c r="T2393" i="5"/>
  <c r="B2394" i="5"/>
  <c r="T2394" i="5" s="1"/>
  <c r="B2395" i="5"/>
  <c r="T2395" i="5" s="1"/>
  <c r="B2396" i="5"/>
  <c r="T2396" i="5" s="1"/>
  <c r="B2397" i="5"/>
  <c r="T2397" i="5"/>
  <c r="B2398" i="5"/>
  <c r="T2398" i="5" s="1"/>
  <c r="B2399" i="5"/>
  <c r="T2399" i="5" s="1"/>
  <c r="B2400" i="5"/>
  <c r="T2400" i="5"/>
  <c r="B2401" i="5"/>
  <c r="T2401" i="5" s="1"/>
  <c r="B2402" i="5"/>
  <c r="T2402" i="5" s="1"/>
  <c r="B2403" i="5"/>
  <c r="T2403" i="5"/>
  <c r="B2404" i="5"/>
  <c r="T2404" i="5"/>
  <c r="B2405" i="5"/>
  <c r="T2405" i="5" s="1"/>
  <c r="B2406" i="5"/>
  <c r="T2406" i="5" s="1"/>
  <c r="B2407" i="5"/>
  <c r="T2407" i="5" s="1"/>
  <c r="B2408" i="5"/>
  <c r="T2408" i="5" s="1"/>
  <c r="B2409" i="5"/>
  <c r="T2409" i="5" s="1"/>
  <c r="B2410" i="5"/>
  <c r="T2410" i="5"/>
  <c r="B2411" i="5"/>
  <c r="T2411" i="5"/>
  <c r="B2412" i="5"/>
  <c r="T2412" i="5" s="1"/>
  <c r="B2413" i="5"/>
  <c r="T2413" i="5" s="1"/>
  <c r="B2414" i="5"/>
  <c r="T2414" i="5" s="1"/>
  <c r="B2415" i="5"/>
  <c r="T2415" i="5"/>
  <c r="B2416" i="5"/>
  <c r="T2416" i="5" s="1"/>
  <c r="B2417" i="5"/>
  <c r="T2417" i="5"/>
  <c r="B2418" i="5"/>
  <c r="T2418" i="5"/>
  <c r="B2419" i="5"/>
  <c r="T2419" i="5" s="1"/>
  <c r="B2420" i="5"/>
  <c r="T2420" i="5" s="1"/>
  <c r="B2421" i="5"/>
  <c r="T2421" i="5" s="1"/>
  <c r="B2422" i="5"/>
  <c r="T2422" i="5" s="1"/>
  <c r="B2423" i="5"/>
  <c r="T2423" i="5" s="1"/>
  <c r="B2424" i="5"/>
  <c r="T2424" i="5"/>
  <c r="B2425" i="5"/>
  <c r="T2425" i="5" s="1"/>
  <c r="B2426" i="5"/>
  <c r="T2426" i="5" s="1"/>
  <c r="B2427" i="5"/>
  <c r="T2427" i="5" s="1"/>
  <c r="B2428" i="5"/>
  <c r="T2428" i="5" s="1"/>
  <c r="B2429" i="5"/>
  <c r="T2429" i="5"/>
  <c r="B2430" i="5"/>
  <c r="T2430" i="5" s="1"/>
  <c r="B2431" i="5"/>
  <c r="T2431" i="5" s="1"/>
  <c r="B2432" i="5"/>
  <c r="T2432" i="5" s="1"/>
  <c r="B2433" i="5"/>
  <c r="T2433" i="5"/>
  <c r="B2434" i="5"/>
  <c r="T2434" i="5" s="1"/>
  <c r="B2435" i="5"/>
  <c r="T2435" i="5" s="1"/>
  <c r="B2436" i="5"/>
  <c r="T2436" i="5"/>
  <c r="B2437" i="5"/>
  <c r="T2437" i="5" s="1"/>
  <c r="B2438" i="5"/>
  <c r="T2438" i="5" s="1"/>
  <c r="B2439" i="5"/>
  <c r="T2439" i="5"/>
  <c r="B2440" i="5"/>
  <c r="T2440" i="5"/>
  <c r="B2441" i="5"/>
  <c r="T2441" i="5" s="1"/>
  <c r="B2442" i="5"/>
  <c r="T2442" i="5" s="1"/>
  <c r="B2443" i="5"/>
  <c r="T2443" i="5" s="1"/>
  <c r="B2444" i="5"/>
  <c r="T2444" i="5" s="1"/>
  <c r="B2445" i="5"/>
  <c r="T2445" i="5" s="1"/>
  <c r="B2446" i="5"/>
  <c r="T2446" i="5"/>
  <c r="B2447" i="5"/>
  <c r="T2447" i="5"/>
  <c r="B2448" i="5"/>
  <c r="T2448" i="5" s="1"/>
  <c r="B2449" i="5"/>
  <c r="T2449" i="5" s="1"/>
  <c r="B2450" i="5"/>
  <c r="T2450" i="5" s="1"/>
  <c r="B2451" i="5"/>
  <c r="T2451" i="5"/>
  <c r="B2452" i="5"/>
  <c r="T2452" i="5" s="1"/>
  <c r="B2453" i="5"/>
  <c r="T2453" i="5"/>
  <c r="B2454" i="5"/>
  <c r="T2454" i="5"/>
  <c r="B2455" i="5"/>
  <c r="T2455" i="5" s="1"/>
  <c r="B2456" i="5"/>
  <c r="T2456" i="5"/>
  <c r="B2457" i="5"/>
  <c r="T2457" i="5"/>
  <c r="B2458" i="5"/>
  <c r="T2458" i="5"/>
  <c r="B2459" i="5"/>
  <c r="T2459" i="5"/>
  <c r="B2460" i="5"/>
  <c r="T2460" i="5" s="1"/>
  <c r="B2461" i="5"/>
  <c r="T2461" i="5" s="1"/>
  <c r="B2462" i="5"/>
  <c r="T2462" i="5"/>
  <c r="B2463" i="5"/>
  <c r="T2463" i="5"/>
  <c r="B2464" i="5"/>
  <c r="T2464" i="5" s="1"/>
  <c r="B2465" i="5"/>
  <c r="T2465" i="5"/>
  <c r="B2466" i="5"/>
  <c r="T2466" i="5" s="1"/>
  <c r="B2467" i="5"/>
  <c r="T2467" i="5" s="1"/>
  <c r="B2468" i="5"/>
  <c r="T2468" i="5"/>
  <c r="B2469" i="5"/>
  <c r="T2469" i="5"/>
  <c r="B2470" i="5"/>
  <c r="T2470" i="5"/>
  <c r="B2471" i="5"/>
  <c r="T2471" i="5"/>
  <c r="B2472" i="5"/>
  <c r="T2472" i="5" s="1"/>
  <c r="B2473" i="5"/>
  <c r="T2473" i="5" s="1"/>
  <c r="B2474" i="5"/>
  <c r="T2474" i="5"/>
  <c r="B2475" i="5"/>
  <c r="T2475" i="5"/>
  <c r="B2476" i="5"/>
  <c r="T2476" i="5" s="1"/>
  <c r="B2477" i="5"/>
  <c r="T2477" i="5"/>
  <c r="B2478" i="5"/>
  <c r="T2478" i="5" s="1"/>
  <c r="B2479" i="5"/>
  <c r="T2479" i="5" s="1"/>
  <c r="B2480" i="5"/>
  <c r="T2480" i="5"/>
  <c r="B2481" i="5"/>
  <c r="T2481" i="5"/>
  <c r="B2482" i="5"/>
  <c r="T2482" i="5"/>
  <c r="B2483" i="5"/>
  <c r="T2483" i="5"/>
  <c r="B2484" i="5"/>
  <c r="T2484" i="5" s="1"/>
  <c r="B2485" i="5"/>
  <c r="T2485" i="5" s="1"/>
  <c r="B2486" i="5"/>
  <c r="T2486" i="5"/>
  <c r="B2487" i="5"/>
  <c r="T2487" i="5"/>
  <c r="B2488" i="5"/>
  <c r="T2488" i="5" s="1"/>
  <c r="B2489" i="5"/>
  <c r="T2489" i="5"/>
  <c r="B2490" i="5"/>
  <c r="T2490" i="5" s="1"/>
  <c r="B2491" i="5"/>
  <c r="T2491" i="5" s="1"/>
  <c r="B2492" i="5"/>
  <c r="T2492" i="5"/>
  <c r="B2493" i="5"/>
  <c r="T2493" i="5"/>
  <c r="B2494" i="5"/>
  <c r="T2494" i="5"/>
  <c r="B2495" i="5"/>
  <c r="T2495" i="5"/>
  <c r="B2496" i="5"/>
  <c r="T2496" i="5" s="1"/>
  <c r="B2497" i="5"/>
  <c r="T2497" i="5" s="1"/>
  <c r="B2498" i="5"/>
  <c r="T2498" i="5"/>
  <c r="B2499" i="5"/>
  <c r="T2499" i="5"/>
  <c r="B2500" i="5"/>
  <c r="B5" i="5"/>
  <c r="T5" i="5"/>
  <c r="C5" i="5"/>
  <c r="V5" i="5" s="1"/>
  <c r="S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C6" i="5"/>
  <c r="AB6" i="5"/>
  <c r="C7" i="5"/>
  <c r="AB7" i="5"/>
  <c r="C8" i="5"/>
  <c r="AB8" i="5"/>
  <c r="C9" i="5"/>
  <c r="AB9" i="5"/>
  <c r="C10" i="5"/>
  <c r="AB10" i="5"/>
  <c r="C11" i="5"/>
  <c r="AB11" i="5"/>
  <c r="C12" i="5"/>
  <c r="AB12" i="5" s="1"/>
  <c r="C13" i="5"/>
  <c r="AB13" i="5"/>
  <c r="C14" i="5"/>
  <c r="AB14" i="5"/>
  <c r="C15" i="5"/>
  <c r="AB15" i="5"/>
  <c r="C16" i="5"/>
  <c r="AB16" i="5"/>
  <c r="C17" i="5"/>
  <c r="AB17" i="5" s="1"/>
  <c r="C18" i="5"/>
  <c r="AB18" i="5" s="1"/>
  <c r="C19" i="5"/>
  <c r="AB19" i="5"/>
  <c r="C20" i="5"/>
  <c r="AB20" i="5"/>
  <c r="C21" i="5"/>
  <c r="AB21" i="5"/>
  <c r="C22" i="5"/>
  <c r="AB22" i="5"/>
  <c r="C23" i="5"/>
  <c r="AB23" i="5" s="1"/>
  <c r="C24" i="5"/>
  <c r="AB24" i="5" s="1"/>
  <c r="C25" i="5"/>
  <c r="AB25" i="5"/>
  <c r="C26" i="5"/>
  <c r="AB26" i="5"/>
  <c r="C27" i="5"/>
  <c r="AB27" i="5"/>
  <c r="C28" i="5"/>
  <c r="AB28" i="5"/>
  <c r="C29" i="5"/>
  <c r="AB29" i="5"/>
  <c r="C30" i="5"/>
  <c r="AB30" i="5" s="1"/>
  <c r="C31" i="5"/>
  <c r="AB31" i="5" s="1"/>
  <c r="C32" i="5"/>
  <c r="AB32" i="5"/>
  <c r="C33" i="5"/>
  <c r="AB33" i="5"/>
  <c r="C34" i="5"/>
  <c r="AB34" i="5"/>
  <c r="C35" i="5"/>
  <c r="C36" i="5"/>
  <c r="AB36" i="5" s="1"/>
  <c r="C37" i="5"/>
  <c r="AB37" i="5" s="1"/>
  <c r="C38" i="5"/>
  <c r="AB38" i="5"/>
  <c r="C39" i="5"/>
  <c r="AB39" i="5"/>
  <c r="C40" i="5"/>
  <c r="AB40" i="5"/>
  <c r="C41" i="5"/>
  <c r="AB41" i="5"/>
  <c r="C42" i="5"/>
  <c r="AB42" i="5" s="1"/>
  <c r="C43" i="5"/>
  <c r="AB43" i="5" s="1"/>
  <c r="C44" i="5"/>
  <c r="AB44" i="5"/>
  <c r="C45" i="5"/>
  <c r="AB45" i="5"/>
  <c r="C46" i="5"/>
  <c r="AB46" i="5"/>
  <c r="C47" i="5"/>
  <c r="AB47" i="5" s="1"/>
  <c r="C48" i="5"/>
  <c r="AB48" i="5" s="1"/>
  <c r="C49" i="5"/>
  <c r="AB49" i="5" s="1"/>
  <c r="C50" i="5"/>
  <c r="AB50" i="5" s="1"/>
  <c r="C51" i="5"/>
  <c r="AB51" i="5"/>
  <c r="C52" i="5"/>
  <c r="AB52" i="5"/>
  <c r="C53" i="5"/>
  <c r="AB53" i="5"/>
  <c r="C54" i="5"/>
  <c r="AB54" i="5" s="1"/>
  <c r="C55" i="5"/>
  <c r="AB55" i="5" s="1"/>
  <c r="C56" i="5"/>
  <c r="AB56" i="5" s="1"/>
  <c r="C57" i="5"/>
  <c r="AB57" i="5"/>
  <c r="C58" i="5"/>
  <c r="AB58" i="5"/>
  <c r="C59" i="5"/>
  <c r="AB59" i="5"/>
  <c r="C60" i="5"/>
  <c r="AB60" i="5" s="1"/>
  <c r="C61" i="5"/>
  <c r="AB61" i="5" s="1"/>
  <c r="C62" i="5"/>
  <c r="AB62" i="5" s="1"/>
  <c r="C63" i="5"/>
  <c r="AB63" i="5"/>
  <c r="C64" i="5"/>
  <c r="AB64" i="5"/>
  <c r="C65" i="5"/>
  <c r="AB65" i="5"/>
  <c r="C66" i="5"/>
  <c r="AB66" i="5" s="1"/>
  <c r="C67" i="5"/>
  <c r="AB67" i="5" s="1"/>
  <c r="C68" i="5"/>
  <c r="AB68" i="5" s="1"/>
  <c r="C69" i="5"/>
  <c r="AB69" i="5"/>
  <c r="C70" i="5"/>
  <c r="AB70" i="5"/>
  <c r="C71" i="5"/>
  <c r="AB71" i="5" s="1"/>
  <c r="C72" i="5"/>
  <c r="AB72" i="5" s="1"/>
  <c r="C73" i="5"/>
  <c r="AB73" i="5" s="1"/>
  <c r="C74" i="5"/>
  <c r="AB74" i="5" s="1"/>
  <c r="C75" i="5"/>
  <c r="AB75" i="5"/>
  <c r="C76" i="5"/>
  <c r="AB76" i="5"/>
  <c r="C77" i="5"/>
  <c r="AB77" i="5"/>
  <c r="C78" i="5"/>
  <c r="AB78" i="5" s="1"/>
  <c r="C79" i="5"/>
  <c r="AB79" i="5" s="1"/>
  <c r="C80" i="5"/>
  <c r="AB80" i="5" s="1"/>
  <c r="C81" i="5"/>
  <c r="AB81" i="5"/>
  <c r="C82" i="5"/>
  <c r="AB82" i="5"/>
  <c r="C83" i="5"/>
  <c r="AB83" i="5"/>
  <c r="C84" i="5"/>
  <c r="AB84" i="5" s="1"/>
  <c r="C85" i="5"/>
  <c r="AB85" i="5" s="1"/>
  <c r="C86" i="5"/>
  <c r="AB86" i="5" s="1"/>
  <c r="C87" i="5"/>
  <c r="AB87" i="5"/>
  <c r="C88" i="5"/>
  <c r="AB88" i="5"/>
  <c r="C89" i="5"/>
  <c r="AB89" i="5" s="1"/>
  <c r="C90" i="5"/>
  <c r="AB90" i="5" s="1"/>
  <c r="C91" i="5"/>
  <c r="AB91" i="5" s="1"/>
  <c r="C92" i="5"/>
  <c r="AB92" i="5" s="1"/>
  <c r="C93" i="5"/>
  <c r="AB93" i="5"/>
  <c r="C94" i="5"/>
  <c r="AB94" i="5"/>
  <c r="C95" i="5"/>
  <c r="AB95" i="5" s="1"/>
  <c r="C96" i="5"/>
  <c r="AB96" i="5" s="1"/>
  <c r="C97" i="5"/>
  <c r="AB97" i="5" s="1"/>
  <c r="C98" i="5"/>
  <c r="AB98" i="5" s="1"/>
  <c r="C99" i="5"/>
  <c r="AB99" i="5"/>
  <c r="C100" i="5"/>
  <c r="AB100" i="5"/>
  <c r="C101" i="5"/>
  <c r="AB101" i="5"/>
  <c r="C102" i="5"/>
  <c r="AB102" i="5" s="1"/>
  <c r="C103" i="5"/>
  <c r="AB103" i="5" s="1"/>
  <c r="C104" i="5"/>
  <c r="AB104" i="5" s="1"/>
  <c r="C105" i="5"/>
  <c r="AB105" i="5"/>
  <c r="C106" i="5"/>
  <c r="AB106" i="5"/>
  <c r="C107" i="5"/>
  <c r="AB107" i="5"/>
  <c r="C108" i="5"/>
  <c r="AB108" i="5" s="1"/>
  <c r="C109" i="5"/>
  <c r="AB109" i="5" s="1"/>
  <c r="C110" i="5"/>
  <c r="AB110" i="5" s="1"/>
  <c r="C111" i="5"/>
  <c r="AB111" i="5"/>
  <c r="C112" i="5"/>
  <c r="AB112" i="5"/>
  <c r="C113" i="5"/>
  <c r="AB113" i="5"/>
  <c r="C114" i="5"/>
  <c r="AB114" i="5" s="1"/>
  <c r="C115" i="5"/>
  <c r="AB115" i="5" s="1"/>
  <c r="C116" i="5"/>
  <c r="AB116" i="5" s="1"/>
  <c r="C117" i="5"/>
  <c r="AB117" i="5"/>
  <c r="C118" i="5"/>
  <c r="AB118" i="5"/>
  <c r="C119" i="5"/>
  <c r="AB119" i="5" s="1"/>
  <c r="C120" i="5"/>
  <c r="AB120" i="5" s="1"/>
  <c r="C121" i="5"/>
  <c r="AB121" i="5" s="1"/>
  <c r="C122" i="5"/>
  <c r="AB122" i="5" s="1"/>
  <c r="C123" i="5"/>
  <c r="AB123" i="5"/>
  <c r="C124" i="5"/>
  <c r="AB124" i="5"/>
  <c r="C125" i="5"/>
  <c r="AB125" i="5"/>
  <c r="C126" i="5"/>
  <c r="AB126" i="5" s="1"/>
  <c r="C127" i="5"/>
  <c r="AB127" i="5" s="1"/>
  <c r="C128" i="5"/>
  <c r="AB128" i="5" s="1"/>
  <c r="C129" i="5"/>
  <c r="AB129" i="5"/>
  <c r="C130" i="5"/>
  <c r="AB130" i="5"/>
  <c r="C131" i="5"/>
  <c r="AB131" i="5"/>
  <c r="C132" i="5"/>
  <c r="AB132" i="5" s="1"/>
  <c r="C133" i="5"/>
  <c r="AB133" i="5" s="1"/>
  <c r="C134" i="5"/>
  <c r="AB134" i="5" s="1"/>
  <c r="C135" i="5"/>
  <c r="AB135" i="5"/>
  <c r="C136" i="5"/>
  <c r="AB136" i="5"/>
  <c r="C137" i="5"/>
  <c r="AB137" i="5" s="1"/>
  <c r="C138" i="5"/>
  <c r="AB138" i="5" s="1"/>
  <c r="C139" i="5"/>
  <c r="AB139" i="5" s="1"/>
  <c r="C140" i="5"/>
  <c r="AB140" i="5" s="1"/>
  <c r="C141" i="5"/>
  <c r="AB141" i="5"/>
  <c r="C142" i="5"/>
  <c r="AB142" i="5"/>
  <c r="C143" i="5"/>
  <c r="AB143" i="5" s="1"/>
  <c r="C144" i="5"/>
  <c r="AB144" i="5" s="1"/>
  <c r="C145" i="5"/>
  <c r="AB145" i="5" s="1"/>
  <c r="C146" i="5"/>
  <c r="AB146" i="5" s="1"/>
  <c r="C147" i="5"/>
  <c r="AB147" i="5"/>
  <c r="C148" i="5"/>
  <c r="AB148" i="5"/>
  <c r="C149" i="5"/>
  <c r="AB149" i="5"/>
  <c r="C150" i="5"/>
  <c r="AB150" i="5" s="1"/>
  <c r="C151" i="5"/>
  <c r="AB151" i="5" s="1"/>
  <c r="C152" i="5"/>
  <c r="AB152" i="5" s="1"/>
  <c r="C153" i="5"/>
  <c r="AB153" i="5"/>
  <c r="C154" i="5"/>
  <c r="AB154" i="5"/>
  <c r="C155" i="5"/>
  <c r="AB155" i="5"/>
  <c r="C156" i="5"/>
  <c r="AB156" i="5" s="1"/>
  <c r="C157" i="5"/>
  <c r="AB157" i="5" s="1"/>
  <c r="C158" i="5"/>
  <c r="AB158" i="5" s="1"/>
  <c r="C159" i="5"/>
  <c r="AB159" i="5"/>
  <c r="C160" i="5"/>
  <c r="AB160" i="5"/>
  <c r="C161" i="5"/>
  <c r="AB161" i="5"/>
  <c r="C162" i="5"/>
  <c r="AB162" i="5" s="1"/>
  <c r="C163" i="5"/>
  <c r="AB163" i="5" s="1"/>
  <c r="C164" i="5"/>
  <c r="AB164" i="5" s="1"/>
  <c r="C165" i="5"/>
  <c r="AB165" i="5"/>
  <c r="C166" i="5"/>
  <c r="AB166" i="5"/>
  <c r="C167" i="5"/>
  <c r="AB167" i="5" s="1"/>
  <c r="C168" i="5"/>
  <c r="AB168" i="5" s="1"/>
  <c r="C169" i="5"/>
  <c r="AB169" i="5" s="1"/>
  <c r="C170" i="5"/>
  <c r="AB170" i="5" s="1"/>
  <c r="C171" i="5"/>
  <c r="AB171" i="5"/>
  <c r="C172" i="5"/>
  <c r="AB172" i="5"/>
  <c r="C173" i="5"/>
  <c r="AB173" i="5"/>
  <c r="C174" i="5"/>
  <c r="AB174" i="5" s="1"/>
  <c r="C175" i="5"/>
  <c r="AB175" i="5" s="1"/>
  <c r="C176" i="5"/>
  <c r="AB176" i="5" s="1"/>
  <c r="C177" i="5"/>
  <c r="AB177" i="5"/>
  <c r="C178" i="5"/>
  <c r="AB178" i="5"/>
  <c r="C179" i="5"/>
  <c r="AB179" i="5"/>
  <c r="C180" i="5"/>
  <c r="AB180" i="5" s="1"/>
  <c r="C181" i="5"/>
  <c r="AB181" i="5" s="1"/>
  <c r="C182" i="5"/>
  <c r="AB182" i="5" s="1"/>
  <c r="C183" i="5"/>
  <c r="AB183" i="5"/>
  <c r="C184" i="5"/>
  <c r="AB184" i="5"/>
  <c r="C185" i="5"/>
  <c r="AB185" i="5"/>
  <c r="C186" i="5"/>
  <c r="AB186" i="5" s="1"/>
  <c r="C187" i="5"/>
  <c r="AB187" i="5" s="1"/>
  <c r="C188" i="5"/>
  <c r="AB188" i="5" s="1"/>
  <c r="C189" i="5"/>
  <c r="AB189" i="5"/>
  <c r="C190" i="5"/>
  <c r="AB190" i="5"/>
  <c r="C191" i="5"/>
  <c r="AB191" i="5" s="1"/>
  <c r="C192" i="5"/>
  <c r="AB192" i="5" s="1"/>
  <c r="C193" i="5"/>
  <c r="AB193" i="5" s="1"/>
  <c r="C194" i="5"/>
  <c r="AB194" i="5" s="1"/>
  <c r="C195" i="5"/>
  <c r="AB195" i="5"/>
  <c r="C196" i="5"/>
  <c r="AB196" i="5"/>
  <c r="C197" i="5"/>
  <c r="AB197" i="5"/>
  <c r="C198" i="5"/>
  <c r="AB198" i="5" s="1"/>
  <c r="C199" i="5"/>
  <c r="AB199" i="5" s="1"/>
  <c r="C200" i="5"/>
  <c r="AB200" i="5" s="1"/>
  <c r="C201" i="5"/>
  <c r="AB201" i="5"/>
  <c r="C202" i="5"/>
  <c r="AB202" i="5"/>
  <c r="C203" i="5"/>
  <c r="AB203" i="5"/>
  <c r="C204" i="5"/>
  <c r="AB204" i="5" s="1"/>
  <c r="C205" i="5"/>
  <c r="AB205" i="5" s="1"/>
  <c r="C206" i="5"/>
  <c r="AB206" i="5" s="1"/>
  <c r="C207" i="5"/>
  <c r="AB207" i="5"/>
  <c r="C208" i="5"/>
  <c r="AB208" i="5"/>
  <c r="C209" i="5"/>
  <c r="AB209" i="5" s="1"/>
  <c r="C210" i="5"/>
  <c r="AB210" i="5" s="1"/>
  <c r="C211" i="5"/>
  <c r="AB211" i="5" s="1"/>
  <c r="C212" i="5"/>
  <c r="AB212" i="5" s="1"/>
  <c r="C213" i="5"/>
  <c r="AB213" i="5"/>
  <c r="C214" i="5"/>
  <c r="AB214" i="5"/>
  <c r="C215" i="5"/>
  <c r="AB215" i="5" s="1"/>
  <c r="C216" i="5"/>
  <c r="AB216" i="5" s="1"/>
  <c r="C217" i="5"/>
  <c r="AB217" i="5" s="1"/>
  <c r="C218" i="5"/>
  <c r="AB218" i="5" s="1"/>
  <c r="C219" i="5"/>
  <c r="AB219" i="5"/>
  <c r="C220" i="5"/>
  <c r="AB220" i="5"/>
  <c r="C221" i="5"/>
  <c r="AB221" i="5"/>
  <c r="C222" i="5"/>
  <c r="AB222" i="5" s="1"/>
  <c r="C223" i="5"/>
  <c r="AB223" i="5" s="1"/>
  <c r="C224" i="5"/>
  <c r="AB224" i="5" s="1"/>
  <c r="C225" i="5"/>
  <c r="AB225" i="5"/>
  <c r="C226" i="5"/>
  <c r="AB226" i="5"/>
  <c r="C227" i="5"/>
  <c r="AB227" i="5"/>
  <c r="C228" i="5"/>
  <c r="AB228" i="5" s="1"/>
  <c r="C229" i="5"/>
  <c r="AB229" i="5" s="1"/>
  <c r="C230" i="5"/>
  <c r="AB230" i="5" s="1"/>
  <c r="C231" i="5"/>
  <c r="AB231" i="5"/>
  <c r="C232" i="5"/>
  <c r="AB232" i="5"/>
  <c r="C233" i="5"/>
  <c r="AB233" i="5" s="1"/>
  <c r="C234" i="5"/>
  <c r="AB234" i="5" s="1"/>
  <c r="C235" i="5"/>
  <c r="AB235" i="5" s="1"/>
  <c r="C236" i="5"/>
  <c r="AB236" i="5" s="1"/>
  <c r="C237" i="5"/>
  <c r="AB237" i="5"/>
  <c r="C238" i="5"/>
  <c r="AB238" i="5"/>
  <c r="C239" i="5"/>
  <c r="AB239" i="5" s="1"/>
  <c r="C240" i="5"/>
  <c r="AB240" i="5" s="1"/>
  <c r="C241" i="5"/>
  <c r="AB241" i="5" s="1"/>
  <c r="C242" i="5"/>
  <c r="AB242" i="5" s="1"/>
  <c r="C243" i="5"/>
  <c r="AB243" i="5"/>
  <c r="C244" i="5"/>
  <c r="AB244" i="5"/>
  <c r="C245" i="5"/>
  <c r="AB245" i="5" s="1"/>
  <c r="C246" i="5"/>
  <c r="AB246" i="5" s="1"/>
  <c r="C247" i="5"/>
  <c r="AB247" i="5" s="1"/>
  <c r="C248" i="5"/>
  <c r="AB248" i="5" s="1"/>
  <c r="C249" i="5"/>
  <c r="AB249" i="5"/>
  <c r="C250" i="5"/>
  <c r="AB250" i="5"/>
  <c r="C251" i="5"/>
  <c r="AB251" i="5"/>
  <c r="C252" i="5"/>
  <c r="AB252" i="5" s="1"/>
  <c r="C253" i="5"/>
  <c r="AB253" i="5" s="1"/>
  <c r="C254" i="5"/>
  <c r="AB254" i="5" s="1"/>
  <c r="C255" i="5"/>
  <c r="AB255" i="5"/>
  <c r="C256" i="5"/>
  <c r="AB256" i="5"/>
  <c r="C257" i="5"/>
  <c r="AB257" i="5" s="1"/>
  <c r="C258" i="5"/>
  <c r="AB258" i="5" s="1"/>
  <c r="C259" i="5"/>
  <c r="AB259" i="5" s="1"/>
  <c r="C260" i="5"/>
  <c r="AB260" i="5" s="1"/>
  <c r="C261" i="5"/>
  <c r="AB261" i="5"/>
  <c r="C262" i="5"/>
  <c r="AB262" i="5"/>
  <c r="C263" i="5"/>
  <c r="AB263" i="5" s="1"/>
  <c r="C264" i="5"/>
  <c r="AB264" i="5" s="1"/>
  <c r="C265" i="5"/>
  <c r="AB265" i="5" s="1"/>
  <c r="C266" i="5"/>
  <c r="AB266" i="5" s="1"/>
  <c r="C267" i="5"/>
  <c r="AB267" i="5"/>
  <c r="C268" i="5"/>
  <c r="AB268" i="5"/>
  <c r="C269" i="5"/>
  <c r="AB269" i="5" s="1"/>
  <c r="C270" i="5"/>
  <c r="AB270" i="5" s="1"/>
  <c r="C271" i="5"/>
  <c r="AB271" i="5" s="1"/>
  <c r="C272" i="5"/>
  <c r="AB272" i="5" s="1"/>
  <c r="C273" i="5"/>
  <c r="AB273" i="5"/>
  <c r="C274" i="5"/>
  <c r="AB274" i="5"/>
  <c r="C275" i="5"/>
  <c r="AB275" i="5"/>
  <c r="C276" i="5"/>
  <c r="AB276" i="5" s="1"/>
  <c r="C277" i="5"/>
  <c r="AB277" i="5" s="1"/>
  <c r="C278" i="5"/>
  <c r="AB278" i="5" s="1"/>
  <c r="C279" i="5"/>
  <c r="AB279" i="5"/>
  <c r="C280" i="5"/>
  <c r="AB280" i="5"/>
  <c r="C281" i="5"/>
  <c r="AB281" i="5" s="1"/>
  <c r="C282" i="5"/>
  <c r="AB282" i="5" s="1"/>
  <c r="C283" i="5"/>
  <c r="AB283" i="5" s="1"/>
  <c r="C284" i="5"/>
  <c r="AB284" i="5" s="1"/>
  <c r="C285" i="5"/>
  <c r="AB285" i="5"/>
  <c r="C286" i="5"/>
  <c r="AB286" i="5"/>
  <c r="C287" i="5"/>
  <c r="AB287" i="5" s="1"/>
  <c r="C288" i="5"/>
  <c r="AB288" i="5" s="1"/>
  <c r="C289" i="5"/>
  <c r="AB289" i="5" s="1"/>
  <c r="C290" i="5"/>
  <c r="AB290" i="5" s="1"/>
  <c r="C291" i="5"/>
  <c r="AB291" i="5"/>
  <c r="C292" i="5"/>
  <c r="AB292" i="5"/>
  <c r="C293" i="5"/>
  <c r="AB293" i="5" s="1"/>
  <c r="C294" i="5"/>
  <c r="AB294" i="5" s="1"/>
  <c r="C295" i="5"/>
  <c r="AB295" i="5" s="1"/>
  <c r="C296" i="5"/>
  <c r="AB296" i="5" s="1"/>
  <c r="C297" i="5"/>
  <c r="AB297" i="5"/>
  <c r="C298" i="5"/>
  <c r="AB298" i="5"/>
  <c r="C299" i="5"/>
  <c r="AB299" i="5"/>
  <c r="C300" i="5"/>
  <c r="AB300" i="5" s="1"/>
  <c r="C301" i="5"/>
  <c r="AB301" i="5" s="1"/>
  <c r="C302" i="5"/>
  <c r="AB302" i="5" s="1"/>
  <c r="C303" i="5"/>
  <c r="AB303" i="5"/>
  <c r="C304" i="5"/>
  <c r="AB304" i="5"/>
  <c r="C305" i="5"/>
  <c r="AB305" i="5" s="1"/>
  <c r="C306" i="5"/>
  <c r="AB306" i="5" s="1"/>
  <c r="C307" i="5"/>
  <c r="AB307" i="5" s="1"/>
  <c r="C308" i="5"/>
  <c r="AB308" i="5" s="1"/>
  <c r="C309" i="5"/>
  <c r="AB309" i="5"/>
  <c r="C310" i="5"/>
  <c r="AB310" i="5"/>
  <c r="C311" i="5"/>
  <c r="AB311" i="5" s="1"/>
  <c r="C312" i="5"/>
  <c r="AB312" i="5" s="1"/>
  <c r="C313" i="5"/>
  <c r="AB313" i="5" s="1"/>
  <c r="C314" i="5"/>
  <c r="AB314" i="5" s="1"/>
  <c r="C315" i="5"/>
  <c r="AB315" i="5"/>
  <c r="C316" i="5"/>
  <c r="AB316" i="5"/>
  <c r="C317" i="5"/>
  <c r="AB317" i="5" s="1"/>
  <c r="C318" i="5"/>
  <c r="AB318" i="5" s="1"/>
  <c r="C319" i="5"/>
  <c r="AB319" i="5" s="1"/>
  <c r="C320" i="5"/>
  <c r="AB320" i="5" s="1"/>
  <c r="C321" i="5"/>
  <c r="AB321" i="5"/>
  <c r="C322" i="5"/>
  <c r="AB322" i="5"/>
  <c r="C323" i="5"/>
  <c r="AB323" i="5"/>
  <c r="C324" i="5"/>
  <c r="AB324" i="5" s="1"/>
  <c r="C325" i="5"/>
  <c r="AB325" i="5" s="1"/>
  <c r="C326" i="5"/>
  <c r="AB326" i="5" s="1"/>
  <c r="C327" i="5"/>
  <c r="C328" i="5"/>
  <c r="AB328" i="5"/>
  <c r="C329" i="5"/>
  <c r="AB329" i="5"/>
  <c r="C330" i="5"/>
  <c r="AB330" i="5" s="1"/>
  <c r="C331" i="5"/>
  <c r="AB331" i="5" s="1"/>
  <c r="C332" i="5"/>
  <c r="AB332" i="5" s="1"/>
  <c r="C333" i="5"/>
  <c r="AB333" i="5" s="1"/>
  <c r="C334" i="5"/>
  <c r="AB334" i="5"/>
  <c r="C335" i="5"/>
  <c r="AB335" i="5" s="1"/>
  <c r="C336" i="5"/>
  <c r="AB336" i="5" s="1"/>
  <c r="C337" i="5"/>
  <c r="AB337" i="5" s="1"/>
  <c r="C338" i="5"/>
  <c r="AB338" i="5" s="1"/>
  <c r="C339" i="5"/>
  <c r="AB339" i="5"/>
  <c r="C340" i="5"/>
  <c r="AB340" i="5"/>
  <c r="C341" i="5"/>
  <c r="AB341" i="5" s="1"/>
  <c r="C342" i="5"/>
  <c r="AB342" i="5" s="1"/>
  <c r="C343" i="5"/>
  <c r="AB343" i="5" s="1"/>
  <c r="C344" i="5"/>
  <c r="AB344" i="5" s="1"/>
  <c r="C345" i="5"/>
  <c r="AB345" i="5"/>
  <c r="C346" i="5"/>
  <c r="AB346" i="5"/>
  <c r="C347" i="5"/>
  <c r="AB347" i="5"/>
  <c r="C348" i="5"/>
  <c r="AB348" i="5" s="1"/>
  <c r="C349" i="5"/>
  <c r="AB349" i="5" s="1"/>
  <c r="C350" i="5"/>
  <c r="C351" i="5"/>
  <c r="AB351" i="5"/>
  <c r="C352" i="5"/>
  <c r="AB352" i="5"/>
  <c r="C353" i="5"/>
  <c r="AB353" i="5" s="1"/>
  <c r="C354" i="5"/>
  <c r="AB354" i="5" s="1"/>
  <c r="C355" i="5"/>
  <c r="AB355" i="5" s="1"/>
  <c r="C356" i="5"/>
  <c r="AB356" i="5" s="1"/>
  <c r="C357" i="5"/>
  <c r="AB357" i="5" s="1"/>
  <c r="C358" i="5"/>
  <c r="AB358" i="5"/>
  <c r="C359" i="5"/>
  <c r="AB359" i="5" s="1"/>
  <c r="C360" i="5"/>
  <c r="AB360" i="5" s="1"/>
  <c r="C361" i="5"/>
  <c r="AB361" i="5" s="1"/>
  <c r="C362" i="5"/>
  <c r="AB362" i="5" s="1"/>
  <c r="C363" i="5"/>
  <c r="AB363" i="5"/>
  <c r="C364" i="5"/>
  <c r="AB364" i="5"/>
  <c r="C365" i="5"/>
  <c r="AB365" i="5" s="1"/>
  <c r="C366" i="5"/>
  <c r="AB366" i="5" s="1"/>
  <c r="C367" i="5"/>
  <c r="AB367" i="5" s="1"/>
  <c r="C368" i="5"/>
  <c r="AB368" i="5" s="1"/>
  <c r="C369" i="5"/>
  <c r="AB369" i="5"/>
  <c r="C370" i="5"/>
  <c r="AB370" i="5"/>
  <c r="C371" i="5"/>
  <c r="AB371" i="5"/>
  <c r="C372" i="5"/>
  <c r="AB372" i="5" s="1"/>
  <c r="C373" i="5"/>
  <c r="AB373" i="5" s="1"/>
  <c r="C374" i="5"/>
  <c r="AB374" i="5" s="1"/>
  <c r="C375" i="5"/>
  <c r="AB375" i="5"/>
  <c r="C376" i="5"/>
  <c r="AB376" i="5"/>
  <c r="C377" i="5"/>
  <c r="AB377" i="5" s="1"/>
  <c r="C378" i="5"/>
  <c r="AB378" i="5" s="1"/>
  <c r="C379" i="5"/>
  <c r="AB379" i="5" s="1"/>
  <c r="C380" i="5"/>
  <c r="AB380" i="5" s="1"/>
  <c r="C381" i="5"/>
  <c r="AB381" i="5" s="1"/>
  <c r="C382" i="5"/>
  <c r="AB382" i="5"/>
  <c r="C383" i="5"/>
  <c r="AB383" i="5" s="1"/>
  <c r="C384" i="5"/>
  <c r="AB384" i="5" s="1"/>
  <c r="C385" i="5"/>
  <c r="AB385" i="5" s="1"/>
  <c r="C386" i="5"/>
  <c r="AB386" i="5" s="1"/>
  <c r="C387" i="5"/>
  <c r="AB387" i="5"/>
  <c r="C388" i="5"/>
  <c r="AB388" i="5"/>
  <c r="C389" i="5"/>
  <c r="AB389" i="5" s="1"/>
  <c r="C390" i="5"/>
  <c r="AB390" i="5" s="1"/>
  <c r="C391" i="5"/>
  <c r="AB391" i="5" s="1"/>
  <c r="C392" i="5"/>
  <c r="AB392" i="5" s="1"/>
  <c r="C393" i="5"/>
  <c r="AB393" i="5"/>
  <c r="C394" i="5"/>
  <c r="AB394" i="5"/>
  <c r="C395" i="5"/>
  <c r="AB395" i="5"/>
  <c r="C396" i="5"/>
  <c r="AB396" i="5" s="1"/>
  <c r="C397" i="5"/>
  <c r="AB397" i="5" s="1"/>
  <c r="C398" i="5"/>
  <c r="AB398" i="5" s="1"/>
  <c r="C399" i="5"/>
  <c r="AB399" i="5"/>
  <c r="C400" i="5"/>
  <c r="AB400" i="5"/>
  <c r="C401" i="5"/>
  <c r="AB401" i="5"/>
  <c r="C402" i="5"/>
  <c r="AB402" i="5" s="1"/>
  <c r="C403" i="5"/>
  <c r="AB403" i="5" s="1"/>
  <c r="C404" i="5"/>
  <c r="AB404" i="5" s="1"/>
  <c r="C405" i="5"/>
  <c r="AB405" i="5" s="1"/>
  <c r="C406" i="5"/>
  <c r="AB406" i="5"/>
  <c r="C407" i="5"/>
  <c r="AB407" i="5" s="1"/>
  <c r="C408" i="5"/>
  <c r="AB408" i="5" s="1"/>
  <c r="C409" i="5"/>
  <c r="AB409" i="5" s="1"/>
  <c r="C410" i="5"/>
  <c r="AB410" i="5" s="1"/>
  <c r="C411" i="5"/>
  <c r="AB411" i="5"/>
  <c r="C412" i="5"/>
  <c r="AB412" i="5"/>
  <c r="C413" i="5"/>
  <c r="AB413" i="5" s="1"/>
  <c r="C414" i="5"/>
  <c r="AB414" i="5" s="1"/>
  <c r="C415" i="5"/>
  <c r="AB415" i="5" s="1"/>
  <c r="C416" i="5"/>
  <c r="AB416" i="5" s="1"/>
  <c r="C417" i="5"/>
  <c r="AB417" i="5"/>
  <c r="C418" i="5"/>
  <c r="AB418" i="5"/>
  <c r="C419" i="5"/>
  <c r="AB419" i="5"/>
  <c r="C420" i="5"/>
  <c r="AB420" i="5" s="1"/>
  <c r="C421" i="5"/>
  <c r="AB421" i="5" s="1"/>
  <c r="C422" i="5"/>
  <c r="AB422" i="5" s="1"/>
  <c r="C423" i="5"/>
  <c r="AB423" i="5"/>
  <c r="C424" i="5"/>
  <c r="AB424" i="5"/>
  <c r="C425" i="5"/>
  <c r="AB425" i="5" s="1"/>
  <c r="C426" i="5"/>
  <c r="AB426" i="5" s="1"/>
  <c r="C427" i="5"/>
  <c r="AB427" i="5" s="1"/>
  <c r="C428" i="5"/>
  <c r="AB428" i="5" s="1"/>
  <c r="C429" i="5"/>
  <c r="AB429" i="5" s="1"/>
  <c r="C430" i="5"/>
  <c r="AB430" i="5"/>
  <c r="C431" i="5"/>
  <c r="AB431" i="5" s="1"/>
  <c r="C432" i="5"/>
  <c r="AB432" i="5" s="1"/>
  <c r="C433" i="5"/>
  <c r="AB433" i="5" s="1"/>
  <c r="C434" i="5"/>
  <c r="AB434" i="5" s="1"/>
  <c r="C435" i="5"/>
  <c r="AB435" i="5"/>
  <c r="C436" i="5"/>
  <c r="AB436" i="5"/>
  <c r="C437" i="5"/>
  <c r="AB437" i="5" s="1"/>
  <c r="C438" i="5"/>
  <c r="AB438" i="5" s="1"/>
  <c r="C439" i="5"/>
  <c r="AB439" i="5" s="1"/>
  <c r="C440" i="5"/>
  <c r="AB440" i="5" s="1"/>
  <c r="C441" i="5"/>
  <c r="AB441" i="5"/>
  <c r="C442" i="5"/>
  <c r="AB442" i="5"/>
  <c r="C443" i="5"/>
  <c r="AB443" i="5"/>
  <c r="C444" i="5"/>
  <c r="AB444" i="5" s="1"/>
  <c r="C445" i="5"/>
  <c r="AB445" i="5" s="1"/>
  <c r="C446" i="5"/>
  <c r="AB446" i="5" s="1"/>
  <c r="C447" i="5"/>
  <c r="AB447" i="5"/>
  <c r="C448" i="5"/>
  <c r="AB448" i="5"/>
  <c r="C449" i="5"/>
  <c r="AB449" i="5" s="1"/>
  <c r="C450" i="5"/>
  <c r="AB450" i="5" s="1"/>
  <c r="C451" i="5"/>
  <c r="AB451" i="5" s="1"/>
  <c r="C452" i="5"/>
  <c r="AB452" i="5" s="1"/>
  <c r="C453" i="5"/>
  <c r="AB453" i="5" s="1"/>
  <c r="C454" i="5"/>
  <c r="AB454" i="5"/>
  <c r="C455" i="5"/>
  <c r="C456" i="5"/>
  <c r="AB456" i="5" s="1"/>
  <c r="C457" i="5"/>
  <c r="AB457" i="5" s="1"/>
  <c r="C458" i="5"/>
  <c r="AB458" i="5" s="1"/>
  <c r="C459" i="5"/>
  <c r="AB459" i="5"/>
  <c r="C460" i="5"/>
  <c r="AB460" i="5"/>
  <c r="C461" i="5"/>
  <c r="AB461" i="5" s="1"/>
  <c r="C462" i="5"/>
  <c r="AB462" i="5" s="1"/>
  <c r="C463" i="5"/>
  <c r="AB463" i="5" s="1"/>
  <c r="C464" i="5"/>
  <c r="AB464" i="5" s="1"/>
  <c r="C465" i="5"/>
  <c r="AB465" i="5"/>
  <c r="C466" i="5"/>
  <c r="AB466" i="5"/>
  <c r="C467" i="5"/>
  <c r="AB467" i="5"/>
  <c r="C468" i="5"/>
  <c r="AB468" i="5" s="1"/>
  <c r="C469" i="5"/>
  <c r="AB469" i="5" s="1"/>
  <c r="C470" i="5"/>
  <c r="AB470" i="5" s="1"/>
  <c r="C471" i="5"/>
  <c r="AB471" i="5"/>
  <c r="C472" i="5"/>
  <c r="AB472" i="5"/>
  <c r="C473" i="5"/>
  <c r="AB473" i="5" s="1"/>
  <c r="C474" i="5"/>
  <c r="AB474" i="5" s="1"/>
  <c r="C475" i="5"/>
  <c r="AB475" i="5" s="1"/>
  <c r="C476" i="5"/>
  <c r="AB476" i="5" s="1"/>
  <c r="C477" i="5"/>
  <c r="AB477" i="5" s="1"/>
  <c r="C478" i="5"/>
  <c r="AB478" i="5"/>
  <c r="C479" i="5"/>
  <c r="AB479" i="5" s="1"/>
  <c r="C480" i="5"/>
  <c r="AB480" i="5" s="1"/>
  <c r="C481" i="5"/>
  <c r="AB481" i="5" s="1"/>
  <c r="C482" i="5"/>
  <c r="C483" i="5"/>
  <c r="AB483" i="5"/>
  <c r="C484" i="5"/>
  <c r="AB484" i="5"/>
  <c r="C485" i="5"/>
  <c r="AB485" i="5" s="1"/>
  <c r="C486" i="5"/>
  <c r="AB486" i="5" s="1"/>
  <c r="C487" i="5"/>
  <c r="AB487" i="5" s="1"/>
  <c r="C488" i="5"/>
  <c r="AB488" i="5" s="1"/>
  <c r="C489" i="5"/>
  <c r="AB489" i="5"/>
  <c r="C490" i="5"/>
  <c r="AB490" i="5"/>
  <c r="C491" i="5"/>
  <c r="AB491" i="5"/>
  <c r="C492" i="5"/>
  <c r="AB492" i="5" s="1"/>
  <c r="C493" i="5"/>
  <c r="AB493" i="5" s="1"/>
  <c r="C494" i="5"/>
  <c r="AB494" i="5" s="1"/>
  <c r="C495" i="5"/>
  <c r="AB495" i="5"/>
  <c r="C496" i="5"/>
  <c r="AB496" i="5"/>
  <c r="C497" i="5"/>
  <c r="AB497" i="5"/>
  <c r="C498" i="5"/>
  <c r="AB498" i="5" s="1"/>
  <c r="C499" i="5"/>
  <c r="AB499" i="5" s="1"/>
  <c r="C500" i="5"/>
  <c r="AB500" i="5" s="1"/>
  <c r="C501" i="5"/>
  <c r="AB501" i="5" s="1"/>
  <c r="C502" i="5"/>
  <c r="AB502" i="5"/>
  <c r="C503" i="5"/>
  <c r="AB503" i="5" s="1"/>
  <c r="C504" i="5"/>
  <c r="AB504" i="5" s="1"/>
  <c r="C505" i="5"/>
  <c r="AB505" i="5" s="1"/>
  <c r="C506" i="5"/>
  <c r="AB506" i="5" s="1"/>
  <c r="C507" i="5"/>
  <c r="AB507" i="5"/>
  <c r="C508" i="5"/>
  <c r="AB508" i="5"/>
  <c r="C509" i="5"/>
  <c r="AB509" i="5" s="1"/>
  <c r="C510" i="5"/>
  <c r="AB510" i="5" s="1"/>
  <c r="C511" i="5"/>
  <c r="AB511" i="5" s="1"/>
  <c r="C512" i="5"/>
  <c r="AB512" i="5"/>
  <c r="C513" i="5"/>
  <c r="AB513" i="5" s="1"/>
  <c r="C514" i="5"/>
  <c r="AB514" i="5"/>
  <c r="C515" i="5"/>
  <c r="AB515" i="5" s="1"/>
  <c r="C516" i="5"/>
  <c r="AB516" i="5" s="1"/>
  <c r="C517" i="5"/>
  <c r="AB517" i="5" s="1"/>
  <c r="C518" i="5"/>
  <c r="AB518" i="5"/>
  <c r="C519" i="5"/>
  <c r="AB519" i="5"/>
  <c r="C520" i="5"/>
  <c r="AB520" i="5"/>
  <c r="C521" i="5"/>
  <c r="AB521" i="5"/>
  <c r="C522" i="5"/>
  <c r="AB522" i="5" s="1"/>
  <c r="C523" i="5"/>
  <c r="AB523" i="5" s="1"/>
  <c r="C524" i="5"/>
  <c r="AB524" i="5" s="1"/>
  <c r="C525" i="5"/>
  <c r="AB525" i="5"/>
  <c r="C526" i="5"/>
  <c r="AB526" i="5"/>
  <c r="C527" i="5"/>
  <c r="AB527" i="5"/>
  <c r="C528" i="5"/>
  <c r="AB528" i="5" s="1"/>
  <c r="C529" i="5"/>
  <c r="AB529" i="5" s="1"/>
  <c r="C530" i="5"/>
  <c r="AB530" i="5" s="1"/>
  <c r="C531" i="5"/>
  <c r="AB531" i="5" s="1"/>
  <c r="C532" i="5"/>
  <c r="AB532" i="5"/>
  <c r="C533" i="5"/>
  <c r="AB533" i="5"/>
  <c r="C534" i="5"/>
  <c r="AB534" i="5" s="1"/>
  <c r="C535" i="5"/>
  <c r="AB535" i="5" s="1"/>
  <c r="C536" i="5"/>
  <c r="AB536" i="5"/>
  <c r="C537" i="5"/>
  <c r="AB537" i="5" s="1"/>
  <c r="C538" i="5"/>
  <c r="AB538" i="5" s="1"/>
  <c r="C539" i="5"/>
  <c r="AB539" i="5"/>
  <c r="C540" i="5"/>
  <c r="AB540" i="5" s="1"/>
  <c r="C541" i="5"/>
  <c r="AB541" i="5" s="1"/>
  <c r="C542" i="5"/>
  <c r="C543" i="5"/>
  <c r="AB543" i="5"/>
  <c r="C544" i="5"/>
  <c r="AB544" i="5" s="1"/>
  <c r="C545" i="5"/>
  <c r="AB545" i="5" s="1"/>
  <c r="C546" i="5"/>
  <c r="AB546" i="5" s="1"/>
  <c r="C547" i="5"/>
  <c r="AB547" i="5" s="1"/>
  <c r="C548" i="5"/>
  <c r="AB548" i="5"/>
  <c r="C549" i="5"/>
  <c r="C550" i="5"/>
  <c r="AB550" i="5"/>
  <c r="C551" i="5"/>
  <c r="AB551" i="5" s="1"/>
  <c r="C552" i="5"/>
  <c r="AB552" i="5" s="1"/>
  <c r="C553" i="5"/>
  <c r="AB553" i="5" s="1"/>
  <c r="C554" i="5"/>
  <c r="AB554" i="5"/>
  <c r="C555" i="5"/>
  <c r="AB555" i="5"/>
  <c r="C556" i="5"/>
  <c r="AB556" i="5"/>
  <c r="C557" i="5"/>
  <c r="AB557" i="5"/>
  <c r="C558" i="5"/>
  <c r="AB558" i="5" s="1"/>
  <c r="C559" i="5"/>
  <c r="AB559" i="5" s="1"/>
  <c r="C560" i="5"/>
  <c r="AB560" i="5" s="1"/>
  <c r="C561" i="5"/>
  <c r="AB561" i="5"/>
  <c r="C562" i="5"/>
  <c r="AB562" i="5"/>
  <c r="C563" i="5"/>
  <c r="AB563" i="5" s="1"/>
  <c r="C564" i="5"/>
  <c r="AB564" i="5" s="1"/>
  <c r="C565" i="5"/>
  <c r="AB565" i="5" s="1"/>
  <c r="C566" i="5"/>
  <c r="AB566" i="5" s="1"/>
  <c r="C567" i="5"/>
  <c r="AB567" i="5" s="1"/>
  <c r="C568" i="5"/>
  <c r="AB568" i="5"/>
  <c r="C569" i="5"/>
  <c r="AB569" i="5"/>
  <c r="C570" i="5"/>
  <c r="AB570" i="5" s="1"/>
  <c r="C571" i="5"/>
  <c r="AB571" i="5" s="1"/>
  <c r="C572" i="5"/>
  <c r="AB572" i="5"/>
  <c r="C573" i="5"/>
  <c r="AB573" i="5" s="1"/>
  <c r="C574" i="5"/>
  <c r="AB574" i="5" s="1"/>
  <c r="C575" i="5"/>
  <c r="AB575" i="5"/>
  <c r="C576" i="5"/>
  <c r="AB576" i="5" s="1"/>
  <c r="C577" i="5"/>
  <c r="AB577" i="5" s="1"/>
  <c r="C578" i="5"/>
  <c r="AB578" i="5"/>
  <c r="C579" i="5"/>
  <c r="AB579" i="5"/>
  <c r="C580" i="5"/>
  <c r="AB580" i="5" s="1"/>
  <c r="C581" i="5"/>
  <c r="AB581" i="5" s="1"/>
  <c r="C582" i="5"/>
  <c r="AB582" i="5" s="1"/>
  <c r="C583" i="5"/>
  <c r="C584" i="5"/>
  <c r="AB584" i="5"/>
  <c r="C585" i="5"/>
  <c r="AB585" i="5" s="1"/>
  <c r="C586" i="5"/>
  <c r="AB586" i="5"/>
  <c r="C587" i="5"/>
  <c r="AB587" i="5" s="1"/>
  <c r="C588" i="5"/>
  <c r="AB588" i="5" s="1"/>
  <c r="C589" i="5"/>
  <c r="AB589" i="5" s="1"/>
  <c r="C590" i="5"/>
  <c r="AB590" i="5"/>
  <c r="C591" i="5"/>
  <c r="AB591" i="5"/>
  <c r="C592" i="5"/>
  <c r="AB592" i="5"/>
  <c r="C593" i="5"/>
  <c r="AB593" i="5"/>
  <c r="C594" i="5"/>
  <c r="AB594" i="5" s="1"/>
  <c r="C595" i="5"/>
  <c r="AB595" i="5" s="1"/>
  <c r="C596" i="5"/>
  <c r="AB596" i="5" s="1"/>
  <c r="C597" i="5"/>
  <c r="AB597" i="5"/>
  <c r="C598" i="5"/>
  <c r="AB598" i="5"/>
  <c r="C599" i="5"/>
  <c r="AB599" i="5" s="1"/>
  <c r="C600" i="5"/>
  <c r="AB600" i="5" s="1"/>
  <c r="C601" i="5"/>
  <c r="AB601" i="5" s="1"/>
  <c r="C602" i="5"/>
  <c r="AB602" i="5" s="1"/>
  <c r="C603" i="5"/>
  <c r="AB603" i="5" s="1"/>
  <c r="C604" i="5"/>
  <c r="AB604" i="5"/>
  <c r="C605" i="5"/>
  <c r="AB605" i="5"/>
  <c r="C606" i="5"/>
  <c r="AB606" i="5" s="1"/>
  <c r="C607" i="5"/>
  <c r="AB607" i="5" s="1"/>
  <c r="C608" i="5"/>
  <c r="AB608" i="5"/>
  <c r="C609" i="5"/>
  <c r="AB609" i="5" s="1"/>
  <c r="C610" i="5"/>
  <c r="AB610" i="5" s="1"/>
  <c r="C611" i="5"/>
  <c r="AB611" i="5"/>
  <c r="C612" i="5"/>
  <c r="AB612" i="5" s="1"/>
  <c r="C613" i="5"/>
  <c r="AB613" i="5" s="1"/>
  <c r="C614" i="5"/>
  <c r="AB614" i="5" s="1"/>
  <c r="C615" i="5"/>
  <c r="AB615" i="5"/>
  <c r="C616" i="5"/>
  <c r="AB616" i="5" s="1"/>
  <c r="C617" i="5"/>
  <c r="AB617" i="5" s="1"/>
  <c r="C618" i="5"/>
  <c r="AB618" i="5" s="1"/>
  <c r="C619" i="5"/>
  <c r="AB619" i="5" s="1"/>
  <c r="C620" i="5"/>
  <c r="AB620" i="5"/>
  <c r="C621" i="5"/>
  <c r="AB621" i="5"/>
  <c r="C622" i="5"/>
  <c r="AB622" i="5"/>
  <c r="C623" i="5"/>
  <c r="AB623" i="5" s="1"/>
  <c r="C624" i="5"/>
  <c r="AB624" i="5" s="1"/>
  <c r="C625" i="5"/>
  <c r="AB625" i="5" s="1"/>
  <c r="C626" i="5"/>
  <c r="AB626" i="5"/>
  <c r="C627" i="5"/>
  <c r="AB627" i="5"/>
  <c r="C628" i="5"/>
  <c r="AB628" i="5"/>
  <c r="C629" i="5"/>
  <c r="AB629" i="5"/>
  <c r="C630" i="5"/>
  <c r="AB630" i="5" s="1"/>
  <c r="C631" i="5"/>
  <c r="AB631" i="5" s="1"/>
  <c r="C632" i="5"/>
  <c r="AB632" i="5" s="1"/>
  <c r="C633" i="5"/>
  <c r="AB633" i="5"/>
  <c r="C634" i="5"/>
  <c r="AB634" i="5"/>
  <c r="C635" i="5"/>
  <c r="AB635" i="5"/>
  <c r="C636" i="5"/>
  <c r="AB636" i="5" s="1"/>
  <c r="C637" i="5"/>
  <c r="AB637" i="5" s="1"/>
  <c r="C638" i="5"/>
  <c r="AB638" i="5" s="1"/>
  <c r="C639" i="5"/>
  <c r="AB639" i="5" s="1"/>
  <c r="C640" i="5"/>
  <c r="AB640" i="5"/>
  <c r="C641" i="5"/>
  <c r="AB641" i="5"/>
  <c r="C642" i="5"/>
  <c r="AB642" i="5" s="1"/>
  <c r="C643" i="5"/>
  <c r="AB643" i="5" s="1"/>
  <c r="C644" i="5"/>
  <c r="AB644" i="5"/>
  <c r="C645" i="5"/>
  <c r="AB645" i="5" s="1"/>
  <c r="C646" i="5"/>
  <c r="AB646" i="5" s="1"/>
  <c r="C647" i="5"/>
  <c r="AB647" i="5"/>
  <c r="C648" i="5"/>
  <c r="AB648" i="5" s="1"/>
  <c r="C649" i="5"/>
  <c r="AB649" i="5" s="1"/>
  <c r="C650" i="5"/>
  <c r="AB650" i="5" s="1"/>
  <c r="C651" i="5"/>
  <c r="AB651" i="5"/>
  <c r="C652" i="5"/>
  <c r="AB652" i="5" s="1"/>
  <c r="C653" i="5"/>
  <c r="AB653" i="5" s="1"/>
  <c r="C654" i="5"/>
  <c r="AB654" i="5" s="1"/>
  <c r="C655" i="5"/>
  <c r="AB655" i="5" s="1"/>
  <c r="C656" i="5"/>
  <c r="AB656" i="5"/>
  <c r="C657" i="5"/>
  <c r="AB657" i="5" s="1"/>
  <c r="C658" i="5"/>
  <c r="AB658" i="5"/>
  <c r="C659" i="5"/>
  <c r="AB659" i="5" s="1"/>
  <c r="C660" i="5"/>
  <c r="AB660" i="5" s="1"/>
  <c r="C661" i="5"/>
  <c r="AB661" i="5" s="1"/>
  <c r="C662" i="5"/>
  <c r="AB662" i="5"/>
  <c r="C663" i="5"/>
  <c r="AB663" i="5"/>
  <c r="C664" i="5"/>
  <c r="AB664" i="5"/>
  <c r="C665" i="5"/>
  <c r="AB665" i="5"/>
  <c r="C666" i="5"/>
  <c r="AB666" i="5" s="1"/>
  <c r="C667" i="5"/>
  <c r="AB667" i="5" s="1"/>
  <c r="C668" i="5"/>
  <c r="AB668" i="5" s="1"/>
  <c r="C669" i="5"/>
  <c r="AB669" i="5"/>
  <c r="C670" i="5"/>
  <c r="AB670" i="5"/>
  <c r="C671" i="5"/>
  <c r="AB671" i="5" s="1"/>
  <c r="C672" i="5"/>
  <c r="AB672" i="5" s="1"/>
  <c r="C673" i="5"/>
  <c r="AB673" i="5" s="1"/>
  <c r="C674" i="5"/>
  <c r="AB674" i="5" s="1"/>
  <c r="C675" i="5"/>
  <c r="AB675" i="5" s="1"/>
  <c r="C676" i="5"/>
  <c r="AB676" i="5"/>
  <c r="C677" i="5"/>
  <c r="AB677" i="5"/>
  <c r="C678" i="5"/>
  <c r="AB678" i="5" s="1"/>
  <c r="C679" i="5"/>
  <c r="AB679" i="5" s="1"/>
  <c r="C680" i="5"/>
  <c r="AB680" i="5"/>
  <c r="C681" i="5"/>
  <c r="AB681" i="5" s="1"/>
  <c r="C682" i="5"/>
  <c r="AB682" i="5" s="1"/>
  <c r="C683" i="5"/>
  <c r="AB683" i="5"/>
  <c r="C684" i="5"/>
  <c r="AB684" i="5" s="1"/>
  <c r="C685" i="5"/>
  <c r="AB685" i="5" s="1"/>
  <c r="C686" i="5"/>
  <c r="AB686" i="5"/>
  <c r="C687" i="5"/>
  <c r="AB687" i="5"/>
  <c r="C688" i="5"/>
  <c r="AB688" i="5" s="1"/>
  <c r="C689" i="5"/>
  <c r="AB689" i="5" s="1"/>
  <c r="C690" i="5"/>
  <c r="AB690" i="5" s="1"/>
  <c r="C691" i="5"/>
  <c r="AB691" i="5" s="1"/>
  <c r="C692" i="5"/>
  <c r="AB692" i="5"/>
  <c r="C693" i="5"/>
  <c r="AB693" i="5" s="1"/>
  <c r="C694" i="5"/>
  <c r="AB694" i="5"/>
  <c r="C695" i="5"/>
  <c r="AB695" i="5" s="1"/>
  <c r="C696" i="5"/>
  <c r="AB696" i="5" s="1"/>
  <c r="C697" i="5"/>
  <c r="AB697" i="5" s="1"/>
  <c r="C698" i="5"/>
  <c r="AB698" i="5"/>
  <c r="C699" i="5"/>
  <c r="AB699" i="5"/>
  <c r="C700" i="5"/>
  <c r="AB700" i="5"/>
  <c r="C701" i="5"/>
  <c r="AB701" i="5"/>
  <c r="C702" i="5"/>
  <c r="AB702" i="5" s="1"/>
  <c r="C703" i="5"/>
  <c r="AB703" i="5" s="1"/>
  <c r="C704" i="5"/>
  <c r="AB704" i="5" s="1"/>
  <c r="C705" i="5"/>
  <c r="AB705" i="5"/>
  <c r="C706" i="5"/>
  <c r="AB706" i="5"/>
  <c r="C707" i="5"/>
  <c r="AB707" i="5" s="1"/>
  <c r="C708" i="5"/>
  <c r="AB708" i="5" s="1"/>
  <c r="C709" i="5"/>
  <c r="AB709" i="5" s="1"/>
  <c r="C710" i="5"/>
  <c r="AB710" i="5" s="1"/>
  <c r="C711" i="5"/>
  <c r="AB711" i="5" s="1"/>
  <c r="C712" i="5"/>
  <c r="AB712" i="5"/>
  <c r="C713" i="5"/>
  <c r="AB713" i="5"/>
  <c r="C714" i="5"/>
  <c r="AB714" i="5" s="1"/>
  <c r="C715" i="5"/>
  <c r="AB715" i="5" s="1"/>
  <c r="C716" i="5"/>
  <c r="AB716" i="5"/>
  <c r="C717" i="5"/>
  <c r="AB717" i="5" s="1"/>
  <c r="C718" i="5"/>
  <c r="AB718" i="5" s="1"/>
  <c r="C719" i="5"/>
  <c r="AB719" i="5"/>
  <c r="C720" i="5"/>
  <c r="AB720" i="5" s="1"/>
  <c r="C721" i="5"/>
  <c r="AB721" i="5" s="1"/>
  <c r="C722" i="5"/>
  <c r="AB722" i="5" s="1"/>
  <c r="C723" i="5"/>
  <c r="AB723" i="5"/>
  <c r="C724" i="5"/>
  <c r="AB724" i="5" s="1"/>
  <c r="C725" i="5"/>
  <c r="AB725" i="5" s="1"/>
  <c r="C726" i="5"/>
  <c r="AB726" i="5" s="1"/>
  <c r="C727" i="5"/>
  <c r="AB727" i="5" s="1"/>
  <c r="C728" i="5"/>
  <c r="AB728" i="5"/>
  <c r="C729" i="5"/>
  <c r="AB729" i="5" s="1"/>
  <c r="C730" i="5"/>
  <c r="AB730" i="5"/>
  <c r="C731" i="5"/>
  <c r="AB731" i="5" s="1"/>
  <c r="C732" i="5"/>
  <c r="AB732" i="5" s="1"/>
  <c r="C733" i="5"/>
  <c r="AB733" i="5" s="1"/>
  <c r="C734" i="5"/>
  <c r="AB734" i="5"/>
  <c r="C735" i="5"/>
  <c r="AB735" i="5"/>
  <c r="C736" i="5"/>
  <c r="AB736" i="5"/>
  <c r="C737" i="5"/>
  <c r="AB737" i="5"/>
  <c r="C738" i="5"/>
  <c r="AB738" i="5" s="1"/>
  <c r="C739" i="5"/>
  <c r="AB739" i="5" s="1"/>
  <c r="C740" i="5"/>
  <c r="AB740" i="5" s="1"/>
  <c r="C741" i="5"/>
  <c r="AB741" i="5"/>
  <c r="C742" i="5"/>
  <c r="AB742" i="5"/>
  <c r="C743" i="5"/>
  <c r="AB743" i="5"/>
  <c r="C744" i="5"/>
  <c r="AB744" i="5" s="1"/>
  <c r="C745" i="5"/>
  <c r="AB745" i="5" s="1"/>
  <c r="C746" i="5"/>
  <c r="AB746" i="5" s="1"/>
  <c r="C747" i="5"/>
  <c r="AB747" i="5" s="1"/>
  <c r="C748" i="5"/>
  <c r="AB748" i="5"/>
  <c r="C749" i="5"/>
  <c r="AB749" i="5"/>
  <c r="C750" i="5"/>
  <c r="AB750" i="5" s="1"/>
  <c r="C751" i="5"/>
  <c r="AB751" i="5" s="1"/>
  <c r="C752" i="5"/>
  <c r="AB752" i="5"/>
  <c r="C753" i="5"/>
  <c r="AB753" i="5" s="1"/>
  <c r="C754" i="5"/>
  <c r="AB754" i="5" s="1"/>
  <c r="C755" i="5"/>
  <c r="C756" i="5"/>
  <c r="AB756" i="5" s="1"/>
  <c r="C757" i="5"/>
  <c r="AB757" i="5" s="1"/>
  <c r="C758" i="5"/>
  <c r="AB758" i="5" s="1"/>
  <c r="C759" i="5"/>
  <c r="AB759" i="5"/>
  <c r="C760" i="5"/>
  <c r="AB760" i="5" s="1"/>
  <c r="C761" i="5"/>
  <c r="AB761" i="5" s="1"/>
  <c r="C762" i="5"/>
  <c r="AB762" i="5" s="1"/>
  <c r="C763" i="5"/>
  <c r="AB763" i="5" s="1"/>
  <c r="C764" i="5"/>
  <c r="AB764" i="5"/>
  <c r="C765" i="5"/>
  <c r="AB765" i="5" s="1"/>
  <c r="C766" i="5"/>
  <c r="AB766" i="5"/>
  <c r="C767" i="5"/>
  <c r="AB767" i="5" s="1"/>
  <c r="C768" i="5"/>
  <c r="AB768" i="5" s="1"/>
  <c r="C769" i="5"/>
  <c r="AB769" i="5" s="1"/>
  <c r="C770" i="5"/>
  <c r="AB770" i="5"/>
  <c r="C771" i="5"/>
  <c r="AB771" i="5"/>
  <c r="C772" i="5"/>
  <c r="AB772" i="5"/>
  <c r="C773" i="5"/>
  <c r="C774" i="5"/>
  <c r="AB774" i="5" s="1"/>
  <c r="C775" i="5"/>
  <c r="AB775" i="5" s="1"/>
  <c r="C776" i="5"/>
  <c r="AB776" i="5" s="1"/>
  <c r="C777" i="5"/>
  <c r="AB777" i="5"/>
  <c r="C778" i="5"/>
  <c r="AB778" i="5"/>
  <c r="C779" i="5"/>
  <c r="AB779" i="5"/>
  <c r="C780" i="5"/>
  <c r="AB780" i="5" s="1"/>
  <c r="C781" i="5"/>
  <c r="AB781" i="5" s="1"/>
  <c r="C782" i="5"/>
  <c r="AB782" i="5" s="1"/>
  <c r="C783" i="5"/>
  <c r="AB783" i="5" s="1"/>
  <c r="C784" i="5"/>
  <c r="AB784" i="5"/>
  <c r="C785" i="5"/>
  <c r="AB785" i="5"/>
  <c r="C786" i="5"/>
  <c r="AB786" i="5" s="1"/>
  <c r="C787" i="5"/>
  <c r="AB787" i="5" s="1"/>
  <c r="C788" i="5"/>
  <c r="AB788" i="5"/>
  <c r="C789" i="5"/>
  <c r="AB789" i="5" s="1"/>
  <c r="C790" i="5"/>
  <c r="AB790" i="5" s="1"/>
  <c r="C791" i="5"/>
  <c r="AB791" i="5"/>
  <c r="C792" i="5"/>
  <c r="AB792" i="5" s="1"/>
  <c r="C793" i="5"/>
  <c r="AB793" i="5" s="1"/>
  <c r="C794" i="5"/>
  <c r="AB794" i="5" s="1"/>
  <c r="C795" i="5"/>
  <c r="AB795" i="5"/>
  <c r="C796" i="5"/>
  <c r="AB796" i="5" s="1"/>
  <c r="C797" i="5"/>
  <c r="AB797" i="5" s="1"/>
  <c r="C798" i="5"/>
  <c r="AB798" i="5" s="1"/>
  <c r="C799" i="5"/>
  <c r="AB799" i="5" s="1"/>
  <c r="C800" i="5"/>
  <c r="AB800" i="5"/>
  <c r="C801" i="5"/>
  <c r="AB801" i="5"/>
  <c r="C802" i="5"/>
  <c r="AB802" i="5"/>
  <c r="C803" i="5"/>
  <c r="AB803" i="5" s="1"/>
  <c r="C804" i="5"/>
  <c r="AB804" i="5" s="1"/>
  <c r="C805" i="5"/>
  <c r="AB805" i="5" s="1"/>
  <c r="C806" i="5"/>
  <c r="AB806" i="5"/>
  <c r="C807" i="5"/>
  <c r="AB807" i="5"/>
  <c r="C808" i="5"/>
  <c r="AB808" i="5" s="1"/>
  <c r="C809" i="5"/>
  <c r="AB809" i="5"/>
  <c r="C810" i="5"/>
  <c r="AB810" i="5" s="1"/>
  <c r="C811" i="5"/>
  <c r="AB811" i="5" s="1"/>
  <c r="C812" i="5"/>
  <c r="AB812" i="5" s="1"/>
  <c r="C813" i="5"/>
  <c r="AB813" i="5"/>
  <c r="C814" i="5"/>
  <c r="AB814" i="5"/>
  <c r="C815" i="5"/>
  <c r="AB815" i="5"/>
  <c r="C816" i="5"/>
  <c r="AB816" i="5" s="1"/>
  <c r="C817" i="5"/>
  <c r="AB817" i="5" s="1"/>
  <c r="C818" i="5"/>
  <c r="AB818" i="5" s="1"/>
  <c r="C819" i="5"/>
  <c r="AB819" i="5" s="1"/>
  <c r="C820" i="5"/>
  <c r="AB820" i="5"/>
  <c r="C821" i="5"/>
  <c r="AB821" i="5"/>
  <c r="C822" i="5"/>
  <c r="AB822" i="5" s="1"/>
  <c r="C823" i="5"/>
  <c r="AB823" i="5" s="1"/>
  <c r="C824" i="5"/>
  <c r="AB824" i="5"/>
  <c r="C825" i="5"/>
  <c r="AB825" i="5" s="1"/>
  <c r="C826" i="5"/>
  <c r="AB826" i="5" s="1"/>
  <c r="C827" i="5"/>
  <c r="C828" i="5"/>
  <c r="AB828" i="5" s="1"/>
  <c r="C829" i="5"/>
  <c r="AB829" i="5" s="1"/>
  <c r="C830" i="5"/>
  <c r="AB830" i="5"/>
  <c r="C831" i="5"/>
  <c r="AB831" i="5"/>
  <c r="C832" i="5"/>
  <c r="AB832" i="5" s="1"/>
  <c r="C833" i="5"/>
  <c r="AB833" i="5" s="1"/>
  <c r="C834" i="5"/>
  <c r="AB834" i="5" s="1"/>
  <c r="C835" i="5"/>
  <c r="AB835" i="5" s="1"/>
  <c r="C836" i="5"/>
  <c r="AB836" i="5"/>
  <c r="C837" i="5"/>
  <c r="AB837" i="5"/>
  <c r="C838" i="5"/>
  <c r="AB838" i="5"/>
  <c r="C839" i="5"/>
  <c r="AB839" i="5" s="1"/>
  <c r="C840" i="5"/>
  <c r="AB840" i="5" s="1"/>
  <c r="C841" i="5"/>
  <c r="AB841" i="5" s="1"/>
  <c r="C842" i="5"/>
  <c r="AB842" i="5"/>
  <c r="C843" i="5"/>
  <c r="AB843" i="5"/>
  <c r="C844" i="5"/>
  <c r="AB844" i="5"/>
  <c r="C845" i="5"/>
  <c r="C846" i="5"/>
  <c r="AB846" i="5" s="1"/>
  <c r="C847" i="5"/>
  <c r="AB847" i="5" s="1"/>
  <c r="C848" i="5"/>
  <c r="AB848" i="5" s="1"/>
  <c r="C849" i="5"/>
  <c r="AB849" i="5"/>
  <c r="C850" i="5"/>
  <c r="AB850" i="5"/>
  <c r="C851" i="5"/>
  <c r="AB851" i="5" s="1"/>
  <c r="C852" i="5"/>
  <c r="AB852" i="5" s="1"/>
  <c r="C853" i="5"/>
  <c r="AB853" i="5" s="1"/>
  <c r="C854" i="5"/>
  <c r="AB854" i="5" s="1"/>
  <c r="C855" i="5"/>
  <c r="AB855" i="5" s="1"/>
  <c r="C856" i="5"/>
  <c r="AB856" i="5"/>
  <c r="C857" i="5"/>
  <c r="AB857" i="5"/>
  <c r="C858" i="5"/>
  <c r="AB858" i="5" s="1"/>
  <c r="C859" i="5"/>
  <c r="AB859" i="5" s="1"/>
  <c r="C860" i="5"/>
  <c r="AB860" i="5" s="1"/>
  <c r="C861" i="5"/>
  <c r="AB861" i="5" s="1"/>
  <c r="C862" i="5"/>
  <c r="AB862" i="5" s="1"/>
  <c r="C863" i="5"/>
  <c r="AB863" i="5"/>
  <c r="C864" i="5"/>
  <c r="AB864" i="5" s="1"/>
  <c r="C865" i="5"/>
  <c r="AB865" i="5" s="1"/>
  <c r="C866" i="5"/>
  <c r="AB866" i="5"/>
  <c r="C867" i="5"/>
  <c r="AB867" i="5" s="1"/>
  <c r="C868" i="5"/>
  <c r="AB868" i="5" s="1"/>
  <c r="C869" i="5"/>
  <c r="C870" i="5"/>
  <c r="AB870" i="5" s="1"/>
  <c r="C871" i="5"/>
  <c r="AB871" i="5" s="1"/>
  <c r="C872" i="5"/>
  <c r="AB872" i="5"/>
  <c r="C873" i="5"/>
  <c r="AB873" i="5" s="1"/>
  <c r="C874" i="5"/>
  <c r="AB874" i="5" s="1"/>
  <c r="C875" i="5"/>
  <c r="AB875" i="5" s="1"/>
  <c r="C876" i="5"/>
  <c r="AB876" i="5" s="1"/>
  <c r="C877" i="5"/>
  <c r="AB877" i="5" s="1"/>
  <c r="C878" i="5"/>
  <c r="AB878" i="5"/>
  <c r="C879" i="5"/>
  <c r="AB879" i="5"/>
  <c r="C880" i="5"/>
  <c r="AB880" i="5" s="1"/>
  <c r="C881" i="5"/>
  <c r="AB881" i="5" s="1"/>
  <c r="C882" i="5"/>
  <c r="AB882" i="5" s="1"/>
  <c r="C883" i="5"/>
  <c r="AB883" i="5" s="1"/>
  <c r="C884" i="5"/>
  <c r="AB884" i="5" s="1"/>
  <c r="C885" i="5"/>
  <c r="AB885" i="5"/>
  <c r="C886" i="5"/>
  <c r="AB886" i="5"/>
  <c r="C887" i="5"/>
  <c r="AB887" i="5" s="1"/>
  <c r="C888" i="5"/>
  <c r="AB888" i="5" s="1"/>
  <c r="C889" i="5"/>
  <c r="AB889" i="5" s="1"/>
  <c r="C890" i="5"/>
  <c r="AB890" i="5" s="1"/>
  <c r="C891" i="5"/>
  <c r="AB891" i="5" s="1"/>
  <c r="C892" i="5"/>
  <c r="AB892" i="5"/>
  <c r="C893" i="5"/>
  <c r="AB893" i="5"/>
  <c r="C894" i="5"/>
  <c r="AB894" i="5" s="1"/>
  <c r="C895" i="5"/>
  <c r="AB895" i="5" s="1"/>
  <c r="C896" i="5"/>
  <c r="AB896" i="5" s="1"/>
  <c r="C897" i="5"/>
  <c r="AB897" i="5" s="1"/>
  <c r="C898" i="5"/>
  <c r="AB898" i="5" s="1"/>
  <c r="C899" i="5"/>
  <c r="C900" i="5"/>
  <c r="AB900" i="5" s="1"/>
  <c r="C901" i="5"/>
  <c r="AB901" i="5" s="1"/>
  <c r="C902" i="5"/>
  <c r="AB902" i="5"/>
  <c r="C903" i="5"/>
  <c r="AB903" i="5" s="1"/>
  <c r="C904" i="5"/>
  <c r="AB904" i="5" s="1"/>
  <c r="C905" i="5"/>
  <c r="AB905" i="5" s="1"/>
  <c r="C906" i="5"/>
  <c r="AB906" i="5" s="1"/>
  <c r="C907" i="5"/>
  <c r="AB907" i="5" s="1"/>
  <c r="C908" i="5"/>
  <c r="AB908" i="5"/>
  <c r="C909" i="5"/>
  <c r="AB909" i="5" s="1"/>
  <c r="C910" i="5"/>
  <c r="AB910" i="5" s="1"/>
  <c r="C911" i="5"/>
  <c r="AB911" i="5" s="1"/>
  <c r="C912" i="5"/>
  <c r="AB912" i="5" s="1"/>
  <c r="C913" i="5"/>
  <c r="AB913" i="5" s="1"/>
  <c r="C914" i="5"/>
  <c r="AB914" i="5" s="1"/>
  <c r="C915" i="5"/>
  <c r="AB915" i="5"/>
  <c r="C916" i="5"/>
  <c r="AB916" i="5" s="1"/>
  <c r="C917" i="5"/>
  <c r="C918" i="5"/>
  <c r="AB918" i="5"/>
  <c r="C919" i="5"/>
  <c r="AB919" i="5" s="1"/>
  <c r="C920" i="5"/>
  <c r="AB920" i="5"/>
  <c r="C921" i="5"/>
  <c r="AB921" i="5"/>
  <c r="C922" i="5"/>
  <c r="AB922" i="5" s="1"/>
  <c r="C923" i="5"/>
  <c r="C924" i="5"/>
  <c r="AB924" i="5" s="1"/>
  <c r="C925" i="5"/>
  <c r="AB925" i="5" s="1"/>
  <c r="C926" i="5"/>
  <c r="AB926" i="5"/>
  <c r="C927" i="5"/>
  <c r="AB927" i="5" s="1"/>
  <c r="C928" i="5"/>
  <c r="AB928" i="5"/>
  <c r="C929" i="5"/>
  <c r="AB929" i="5" s="1"/>
  <c r="C930" i="5"/>
  <c r="AB930" i="5"/>
  <c r="C931" i="5"/>
  <c r="AB931" i="5"/>
  <c r="C932" i="5"/>
  <c r="AB932" i="5"/>
  <c r="C933" i="5"/>
  <c r="AB933" i="5" s="1"/>
  <c r="C934" i="5"/>
  <c r="AB934" i="5"/>
  <c r="C935" i="5"/>
  <c r="AB935" i="5" s="1"/>
  <c r="C936" i="5"/>
  <c r="AB936" i="5"/>
  <c r="C937" i="5"/>
  <c r="AB937" i="5"/>
  <c r="C938" i="5"/>
  <c r="AB938" i="5"/>
  <c r="C939" i="5"/>
  <c r="AB939" i="5" s="1"/>
  <c r="C940" i="5"/>
  <c r="AB940" i="5"/>
  <c r="C941" i="5"/>
  <c r="C942" i="5"/>
  <c r="AB942" i="5"/>
  <c r="C943" i="5"/>
  <c r="AB943" i="5"/>
  <c r="C944" i="5"/>
  <c r="AB944" i="5"/>
  <c r="C945" i="5"/>
  <c r="AB945" i="5" s="1"/>
  <c r="C946" i="5"/>
  <c r="AB946" i="5"/>
  <c r="C947" i="5"/>
  <c r="AB947" i="5" s="1"/>
  <c r="C948" i="5"/>
  <c r="AB948" i="5"/>
  <c r="C949" i="5"/>
  <c r="AB949" i="5"/>
  <c r="C950" i="5"/>
  <c r="AB950" i="5"/>
  <c r="C951" i="5"/>
  <c r="AB951" i="5" s="1"/>
  <c r="C952" i="5"/>
  <c r="AB952" i="5"/>
  <c r="C953" i="5"/>
  <c r="AB953" i="5" s="1"/>
  <c r="C954" i="5"/>
  <c r="AB954" i="5"/>
  <c r="C955" i="5"/>
  <c r="AB955" i="5"/>
  <c r="C956" i="5"/>
  <c r="AB956" i="5"/>
  <c r="C957" i="5"/>
  <c r="AB957" i="5" s="1"/>
  <c r="C958" i="5"/>
  <c r="AB958" i="5"/>
  <c r="C959" i="5"/>
  <c r="AB959" i="5" s="1"/>
  <c r="C960" i="5"/>
  <c r="AB960" i="5"/>
  <c r="C961" i="5"/>
  <c r="AB961" i="5"/>
  <c r="C962" i="5"/>
  <c r="C963" i="5"/>
  <c r="AB963" i="5" s="1"/>
  <c r="C964" i="5"/>
  <c r="AB964" i="5"/>
  <c r="C965" i="5"/>
  <c r="AB965" i="5" s="1"/>
  <c r="C966" i="5"/>
  <c r="AB966" i="5"/>
  <c r="C967" i="5"/>
  <c r="AB967" i="5"/>
  <c r="C968" i="5"/>
  <c r="AB968" i="5"/>
  <c r="C969" i="5"/>
  <c r="AB969" i="5" s="1"/>
  <c r="C970" i="5"/>
  <c r="AB970" i="5"/>
  <c r="C971" i="5"/>
  <c r="C972" i="5"/>
  <c r="AB972" i="5"/>
  <c r="C973" i="5"/>
  <c r="AB973" i="5"/>
  <c r="C974" i="5"/>
  <c r="AB974" i="5"/>
  <c r="C975" i="5"/>
  <c r="AB975" i="5" s="1"/>
  <c r="C976" i="5"/>
  <c r="AB976" i="5"/>
  <c r="C977" i="5"/>
  <c r="AB977" i="5" s="1"/>
  <c r="C978" i="5"/>
  <c r="AB978" i="5"/>
  <c r="C979" i="5"/>
  <c r="AB979" i="5"/>
  <c r="C980" i="5"/>
  <c r="AB980" i="5"/>
  <c r="C981" i="5"/>
  <c r="C982" i="5"/>
  <c r="AB982" i="5"/>
  <c r="C983" i="5"/>
  <c r="AB983" i="5" s="1"/>
  <c r="C984" i="5"/>
  <c r="AB984" i="5"/>
  <c r="C985" i="5"/>
  <c r="AB985" i="5"/>
  <c r="C986" i="5"/>
  <c r="C987" i="5"/>
  <c r="AB987" i="5" s="1"/>
  <c r="C988" i="5"/>
  <c r="AB988" i="5"/>
  <c r="C989" i="5"/>
  <c r="C990" i="5"/>
  <c r="AB990" i="5"/>
  <c r="C991" i="5"/>
  <c r="AB991" i="5"/>
  <c r="C992" i="5"/>
  <c r="AB992" i="5"/>
  <c r="C993" i="5"/>
  <c r="AB993" i="5" s="1"/>
  <c r="C994" i="5"/>
  <c r="AB994" i="5"/>
  <c r="C995" i="5"/>
  <c r="C996" i="5"/>
  <c r="AB996" i="5"/>
  <c r="C997" i="5"/>
  <c r="AB997" i="5"/>
  <c r="C998" i="5"/>
  <c r="AB998" i="5"/>
  <c r="C999" i="5"/>
  <c r="AB999" i="5" s="1"/>
  <c r="C1000" i="5"/>
  <c r="AB1000" i="5"/>
  <c r="C1001" i="5"/>
  <c r="AB1001" i="5" s="1"/>
  <c r="C1002" i="5"/>
  <c r="AB1002" i="5"/>
  <c r="C1003" i="5"/>
  <c r="C1004" i="5"/>
  <c r="AB1004" i="5"/>
  <c r="C1005" i="5"/>
  <c r="AB1005" i="5" s="1"/>
  <c r="C1006" i="5"/>
  <c r="AB1006" i="5"/>
  <c r="C1007" i="5"/>
  <c r="AB1007" i="5" s="1"/>
  <c r="C1008" i="5"/>
  <c r="AB1008" i="5"/>
  <c r="C1009" i="5"/>
  <c r="AB1009" i="5"/>
  <c r="C1010" i="5"/>
  <c r="AB1010" i="5"/>
  <c r="C1011" i="5"/>
  <c r="C1012" i="5"/>
  <c r="AB1012" i="5"/>
  <c r="C1013" i="5"/>
  <c r="AB1013" i="5" s="1"/>
  <c r="C1014" i="5"/>
  <c r="AB1014" i="5"/>
  <c r="C1015" i="5"/>
  <c r="AB1015" i="5"/>
  <c r="C1016" i="5"/>
  <c r="AB1016" i="5"/>
  <c r="C1017" i="5"/>
  <c r="AB1017" i="5" s="1"/>
  <c r="C1018" i="5"/>
  <c r="AB1018" i="5"/>
  <c r="C1019" i="5"/>
  <c r="AB1019" i="5" s="1"/>
  <c r="C1020" i="5"/>
  <c r="AB1020" i="5"/>
  <c r="C1021" i="5"/>
  <c r="AB1021" i="5"/>
  <c r="C1022" i="5"/>
  <c r="AB1022" i="5"/>
  <c r="C1023" i="5"/>
  <c r="AB1023" i="5" s="1"/>
  <c r="C1024" i="5"/>
  <c r="AB1024" i="5"/>
  <c r="C1025" i="5"/>
  <c r="AB1025" i="5" s="1"/>
  <c r="C1026" i="5"/>
  <c r="AB1026" i="5"/>
  <c r="C1027" i="5"/>
  <c r="AB1027" i="5"/>
  <c r="C1028" i="5"/>
  <c r="AB1028" i="5"/>
  <c r="C1029" i="5"/>
  <c r="AB1029" i="5" s="1"/>
  <c r="C1030" i="5"/>
  <c r="AB1030" i="5"/>
  <c r="C1031" i="5"/>
  <c r="AB1031" i="5" s="1"/>
  <c r="C1032" i="5"/>
  <c r="AB1032" i="5"/>
  <c r="C1033" i="5"/>
  <c r="AB1033" i="5"/>
  <c r="C1034" i="5"/>
  <c r="AB1034" i="5"/>
  <c r="C1035" i="5"/>
  <c r="AB1035" i="5" s="1"/>
  <c r="C1036" i="5"/>
  <c r="AB1036" i="5"/>
  <c r="C1037" i="5"/>
  <c r="AB1037" i="5" s="1"/>
  <c r="C1038" i="5"/>
  <c r="AB1038" i="5"/>
  <c r="C1039" i="5"/>
  <c r="AB1039" i="5"/>
  <c r="C1040" i="5"/>
  <c r="AB1040" i="5"/>
  <c r="C1041" i="5"/>
  <c r="AB1041" i="5" s="1"/>
  <c r="C1042" i="5"/>
  <c r="AB1042" i="5" s="1"/>
  <c r="C1043" i="5"/>
  <c r="AB1043" i="5" s="1"/>
  <c r="C1044" i="5"/>
  <c r="AB1044" i="5"/>
  <c r="C1045" i="5"/>
  <c r="AB1045" i="5"/>
  <c r="C1046" i="5"/>
  <c r="AB1046" i="5"/>
  <c r="C1047" i="5"/>
  <c r="AB1047" i="5" s="1"/>
  <c r="C1048" i="5"/>
  <c r="AB1048" i="5"/>
  <c r="C1049" i="5"/>
  <c r="AB1049" i="5" s="1"/>
  <c r="C1050" i="5"/>
  <c r="AB1050" i="5"/>
  <c r="C1051" i="5"/>
  <c r="AB1051" i="5"/>
  <c r="C1052" i="5"/>
  <c r="AB1052" i="5"/>
  <c r="C1053" i="5"/>
  <c r="AB1053" i="5" s="1"/>
  <c r="C1054" i="5"/>
  <c r="AB1054" i="5"/>
  <c r="C1055" i="5"/>
  <c r="AB1055" i="5" s="1"/>
  <c r="C1056" i="5"/>
  <c r="AB1056" i="5"/>
  <c r="C1057" i="5"/>
  <c r="AB1057" i="5"/>
  <c r="C1058" i="5"/>
  <c r="AB1058" i="5"/>
  <c r="C1059" i="5"/>
  <c r="AB1059" i="5" s="1"/>
  <c r="C1060" i="5"/>
  <c r="AB1060" i="5"/>
  <c r="C1061" i="5"/>
  <c r="AB1061" i="5" s="1"/>
  <c r="C1062" i="5"/>
  <c r="AB1062" i="5"/>
  <c r="C1063" i="5"/>
  <c r="AB1063" i="5"/>
  <c r="C1064" i="5"/>
  <c r="AB1064" i="5"/>
  <c r="C1065" i="5"/>
  <c r="AB1065" i="5" s="1"/>
  <c r="C1066" i="5"/>
  <c r="AB1066" i="5"/>
  <c r="C1067" i="5"/>
  <c r="AB1067" i="5" s="1"/>
  <c r="C1068" i="5"/>
  <c r="AB1068" i="5"/>
  <c r="C1069" i="5"/>
  <c r="C1070" i="5"/>
  <c r="AB1070" i="5"/>
  <c r="C1071" i="5"/>
  <c r="AB1071" i="5" s="1"/>
  <c r="C1072" i="5"/>
  <c r="AB1072" i="5" s="1"/>
  <c r="C1073" i="5"/>
  <c r="AB1073" i="5" s="1"/>
  <c r="C1074" i="5"/>
  <c r="AB1074" i="5"/>
  <c r="C1075" i="5"/>
  <c r="AB1075" i="5"/>
  <c r="C1076" i="5"/>
  <c r="AB1076" i="5"/>
  <c r="C1077" i="5"/>
  <c r="AB1077" i="5" s="1"/>
  <c r="C1078" i="5"/>
  <c r="AB1078" i="5" s="1"/>
  <c r="C1079" i="5"/>
  <c r="AB1079" i="5" s="1"/>
  <c r="C1080" i="5"/>
  <c r="AB1080" i="5"/>
  <c r="C1081" i="5"/>
  <c r="AB1081" i="5"/>
  <c r="C1082" i="5"/>
  <c r="AB1082" i="5"/>
  <c r="C1083" i="5"/>
  <c r="C1084" i="5"/>
  <c r="AB1084" i="5" s="1"/>
  <c r="C1085" i="5"/>
  <c r="AB1085" i="5" s="1"/>
  <c r="C1086" i="5"/>
  <c r="AB1086" i="5"/>
  <c r="C1087" i="5"/>
  <c r="AB1087" i="5"/>
  <c r="C1088" i="5"/>
  <c r="AB1088" i="5"/>
  <c r="C1089" i="5"/>
  <c r="AB1089" i="5" s="1"/>
  <c r="C1090" i="5"/>
  <c r="AB1090" i="5" s="1"/>
  <c r="C1091" i="5"/>
  <c r="AB1091" i="5" s="1"/>
  <c r="C1092" i="5"/>
  <c r="AB1092" i="5"/>
  <c r="C1093" i="5"/>
  <c r="AB1093" i="5"/>
  <c r="C1094" i="5"/>
  <c r="AB1094" i="5"/>
  <c r="C1095" i="5"/>
  <c r="AB1095" i="5" s="1"/>
  <c r="C1096" i="5"/>
  <c r="AB1096" i="5" s="1"/>
  <c r="C1097" i="5"/>
  <c r="AB1097" i="5" s="1"/>
  <c r="C1098" i="5"/>
  <c r="AB1098" i="5"/>
  <c r="C1099" i="5"/>
  <c r="AB1099" i="5"/>
  <c r="C1100" i="5"/>
  <c r="AB1100" i="5"/>
  <c r="C1101" i="5"/>
  <c r="AB1101" i="5" s="1"/>
  <c r="C1102" i="5"/>
  <c r="AB1102" i="5" s="1"/>
  <c r="C1103" i="5"/>
  <c r="AB1103" i="5" s="1"/>
  <c r="C1104" i="5"/>
  <c r="AB1104" i="5"/>
  <c r="C1105" i="5"/>
  <c r="AB1105" i="5"/>
  <c r="C1106" i="5"/>
  <c r="AB1106" i="5"/>
  <c r="C1107" i="5"/>
  <c r="AB1107" i="5" s="1"/>
  <c r="C1108" i="5"/>
  <c r="AB1108" i="5" s="1"/>
  <c r="C1109" i="5"/>
  <c r="AB1109" i="5" s="1"/>
  <c r="C1110" i="5"/>
  <c r="AB1110" i="5"/>
  <c r="C1111" i="5"/>
  <c r="AB1111" i="5"/>
  <c r="C1112" i="5"/>
  <c r="AB1112" i="5"/>
  <c r="C1113" i="5"/>
  <c r="AB1113" i="5" s="1"/>
  <c r="C1114" i="5"/>
  <c r="AB1114" i="5" s="1"/>
  <c r="C1115" i="5"/>
  <c r="AB1115" i="5" s="1"/>
  <c r="C1116" i="5"/>
  <c r="AB1116" i="5"/>
  <c r="C1117" i="5"/>
  <c r="AB1117" i="5"/>
  <c r="C1118" i="5"/>
  <c r="AB1118" i="5"/>
  <c r="C1119" i="5"/>
  <c r="AB1119" i="5" s="1"/>
  <c r="C1120" i="5"/>
  <c r="AB1120" i="5" s="1"/>
  <c r="C1121" i="5"/>
  <c r="AB1121" i="5" s="1"/>
  <c r="C1122" i="5"/>
  <c r="AB1122" i="5"/>
  <c r="C1123" i="5"/>
  <c r="AB1123" i="5"/>
  <c r="C1124" i="5"/>
  <c r="AB1124" i="5"/>
  <c r="C1125" i="5"/>
  <c r="AB1125" i="5" s="1"/>
  <c r="C1126" i="5"/>
  <c r="AB1126" i="5" s="1"/>
  <c r="C1127" i="5"/>
  <c r="AB1127" i="5" s="1"/>
  <c r="C1128" i="5"/>
  <c r="AB1128" i="5"/>
  <c r="C1129" i="5"/>
  <c r="AB1129" i="5"/>
  <c r="C1130" i="5"/>
  <c r="AB1130" i="5"/>
  <c r="C1131" i="5"/>
  <c r="AB1131" i="5" s="1"/>
  <c r="C1132" i="5"/>
  <c r="AB1132" i="5" s="1"/>
  <c r="C1133" i="5"/>
  <c r="AB1133" i="5" s="1"/>
  <c r="C1134" i="5"/>
  <c r="AB1134" i="5"/>
  <c r="C1135" i="5"/>
  <c r="AB1135" i="5"/>
  <c r="C1136" i="5"/>
  <c r="AB1136" i="5"/>
  <c r="C1137" i="5"/>
  <c r="AB1137" i="5" s="1"/>
  <c r="C1138" i="5"/>
  <c r="AB1138" i="5" s="1"/>
  <c r="C1139" i="5"/>
  <c r="AB1139" i="5" s="1"/>
  <c r="C1140" i="5"/>
  <c r="AB1140" i="5"/>
  <c r="C1141" i="5"/>
  <c r="AB1141" i="5"/>
  <c r="C1142" i="5"/>
  <c r="AB1142" i="5"/>
  <c r="C1143" i="5"/>
  <c r="AB1143" i="5" s="1"/>
  <c r="C1144" i="5"/>
  <c r="AB1144" i="5" s="1"/>
  <c r="C1145" i="5"/>
  <c r="AB1145" i="5" s="1"/>
  <c r="C1146" i="5"/>
  <c r="AB1146" i="5"/>
  <c r="C1147" i="5"/>
  <c r="AB1147" i="5"/>
  <c r="C1148" i="5"/>
  <c r="AB1148" i="5"/>
  <c r="C1149" i="5"/>
  <c r="AB1149" i="5" s="1"/>
  <c r="C1150" i="5"/>
  <c r="AB1150" i="5" s="1"/>
  <c r="C1151" i="5"/>
  <c r="AB1151" i="5" s="1"/>
  <c r="C1152" i="5"/>
  <c r="AB1152" i="5"/>
  <c r="C1153" i="5"/>
  <c r="AB1153" i="5"/>
  <c r="C1154" i="5"/>
  <c r="AB1154" i="5"/>
  <c r="C1155" i="5"/>
  <c r="AB1155" i="5" s="1"/>
  <c r="C1156" i="5"/>
  <c r="AB1156" i="5" s="1"/>
  <c r="C1157" i="5"/>
  <c r="AB1157" i="5" s="1"/>
  <c r="C1158" i="5"/>
  <c r="AB1158" i="5"/>
  <c r="C1159" i="5"/>
  <c r="AB1159" i="5"/>
  <c r="C1160" i="5"/>
  <c r="AB1160" i="5"/>
  <c r="C1161" i="5"/>
  <c r="AB1161" i="5" s="1"/>
  <c r="C1162" i="5"/>
  <c r="AB1162" i="5" s="1"/>
  <c r="C1163" i="5"/>
  <c r="AB1163" i="5" s="1"/>
  <c r="C1164" i="5"/>
  <c r="AB1164" i="5"/>
  <c r="C1165" i="5"/>
  <c r="AB1165" i="5"/>
  <c r="C1166" i="5"/>
  <c r="AB1166" i="5"/>
  <c r="C1167" i="5"/>
  <c r="AB1167" i="5" s="1"/>
  <c r="C1168" i="5"/>
  <c r="AB1168" i="5" s="1"/>
  <c r="C1169" i="5"/>
  <c r="AB1169" i="5" s="1"/>
  <c r="C1170" i="5"/>
  <c r="AB1170" i="5"/>
  <c r="C1171" i="5"/>
  <c r="C1172" i="5"/>
  <c r="AB1172" i="5"/>
  <c r="C1173" i="5"/>
  <c r="AB1173" i="5" s="1"/>
  <c r="C1174" i="5"/>
  <c r="AB1174" i="5"/>
  <c r="C1175" i="5"/>
  <c r="AB1175" i="5" s="1"/>
  <c r="C1176" i="5"/>
  <c r="AB1176" i="5"/>
  <c r="C1177" i="5"/>
  <c r="AB1177" i="5"/>
  <c r="C1178" i="5"/>
  <c r="AB1178" i="5"/>
  <c r="C1179" i="5"/>
  <c r="AB1179" i="5" s="1"/>
  <c r="C1180" i="5"/>
  <c r="AB1180" i="5" s="1"/>
  <c r="C1181" i="5"/>
  <c r="AB1181" i="5" s="1"/>
  <c r="C1182" i="5"/>
  <c r="AB1182" i="5"/>
  <c r="C1183" i="5"/>
  <c r="AB1183" i="5"/>
  <c r="C1184" i="5"/>
  <c r="AB1184" i="5"/>
  <c r="C1185" i="5"/>
  <c r="AB1185" i="5" s="1"/>
  <c r="C1186" i="5"/>
  <c r="AB1186" i="5"/>
  <c r="C1187" i="5"/>
  <c r="AB1187" i="5" s="1"/>
  <c r="C1188" i="5"/>
  <c r="AB1188" i="5"/>
  <c r="C1189" i="5"/>
  <c r="AB1189" i="5"/>
  <c r="C1190" i="5"/>
  <c r="AB1190" i="5"/>
  <c r="C1191" i="5"/>
  <c r="AB1191" i="5" s="1"/>
  <c r="C1192" i="5"/>
  <c r="AB1192" i="5"/>
  <c r="C1193" i="5"/>
  <c r="AB1193" i="5" s="1"/>
  <c r="C1194" i="5"/>
  <c r="AB1194" i="5"/>
  <c r="C1195" i="5"/>
  <c r="AB1195" i="5"/>
  <c r="C1196" i="5"/>
  <c r="AB1196" i="5"/>
  <c r="C1197" i="5"/>
  <c r="AB1197" i="5" s="1"/>
  <c r="C1198" i="5"/>
  <c r="AB1198" i="5"/>
  <c r="C1199" i="5"/>
  <c r="AB1199" i="5" s="1"/>
  <c r="C1200" i="5"/>
  <c r="AB1200" i="5"/>
  <c r="C1201" i="5"/>
  <c r="AB1201" i="5"/>
  <c r="C1202" i="5"/>
  <c r="AB1202" i="5"/>
  <c r="C1203" i="5"/>
  <c r="AB1203" i="5" s="1"/>
  <c r="C1204" i="5"/>
  <c r="AB1204" i="5"/>
  <c r="C1205" i="5"/>
  <c r="AB1205" i="5" s="1"/>
  <c r="C1206" i="5"/>
  <c r="AB1206" i="5"/>
  <c r="C1207" i="5"/>
  <c r="AB1207" i="5"/>
  <c r="C1208" i="5"/>
  <c r="AB1208" i="5"/>
  <c r="C1209" i="5"/>
  <c r="AB1209" i="5" s="1"/>
  <c r="C1210" i="5"/>
  <c r="AB1210" i="5"/>
  <c r="C1211" i="5"/>
  <c r="AB1211" i="5" s="1"/>
  <c r="C1212" i="5"/>
  <c r="AB1212" i="5"/>
  <c r="C1213" i="5"/>
  <c r="C1214" i="5"/>
  <c r="C1215" i="5"/>
  <c r="AB1215" i="5" s="1"/>
  <c r="C1216" i="5"/>
  <c r="AB1216" i="5" s="1"/>
  <c r="C1217" i="5"/>
  <c r="AB1217" i="5" s="1"/>
  <c r="C1218" i="5"/>
  <c r="AB1218" i="5"/>
  <c r="C1219" i="5"/>
  <c r="AB1219" i="5"/>
  <c r="C1220" i="5"/>
  <c r="AB1220" i="5"/>
  <c r="C1221" i="5"/>
  <c r="AB1221" i="5" s="1"/>
  <c r="C1222" i="5"/>
  <c r="AB1222" i="5" s="1"/>
  <c r="C1223" i="5"/>
  <c r="AB1223" i="5" s="1"/>
  <c r="C1224" i="5"/>
  <c r="AB1224" i="5"/>
  <c r="C1225" i="5"/>
  <c r="AB1225" i="5"/>
  <c r="C1226" i="5"/>
  <c r="AB1226" i="5"/>
  <c r="C1227" i="5"/>
  <c r="AB1227" i="5" s="1"/>
  <c r="C1228" i="5"/>
  <c r="AB1228" i="5" s="1"/>
  <c r="C1229" i="5"/>
  <c r="AB1229" i="5" s="1"/>
  <c r="C1230" i="5"/>
  <c r="AB1230" i="5"/>
  <c r="C1231" i="5"/>
  <c r="AB1231" i="5"/>
  <c r="C1232" i="5"/>
  <c r="AB1232" i="5"/>
  <c r="C1233" i="5"/>
  <c r="AB1233" i="5" s="1"/>
  <c r="C1234" i="5"/>
  <c r="AB1234" i="5" s="1"/>
  <c r="C1235" i="5"/>
  <c r="AB1235" i="5" s="1"/>
  <c r="C1236" i="5"/>
  <c r="AB1236" i="5"/>
  <c r="C1237" i="5"/>
  <c r="AB1237" i="5"/>
  <c r="C1238" i="5"/>
  <c r="AB1238" i="5"/>
  <c r="C1239" i="5"/>
  <c r="AB1239" i="5" s="1"/>
  <c r="C1240" i="5"/>
  <c r="AB1240" i="5"/>
  <c r="C1241" i="5"/>
  <c r="AB1241" i="5" s="1"/>
  <c r="C1242" i="5"/>
  <c r="AB1242" i="5"/>
  <c r="C1243" i="5"/>
  <c r="AB1243" i="5"/>
  <c r="C1244" i="5"/>
  <c r="AB1244" i="5"/>
  <c r="C1245" i="5"/>
  <c r="AB1245" i="5" s="1"/>
  <c r="C1246" i="5"/>
  <c r="AB1246" i="5" s="1"/>
  <c r="C1247" i="5"/>
  <c r="AB1247" i="5" s="1"/>
  <c r="C1248" i="5"/>
  <c r="AB1248" i="5"/>
  <c r="C1249" i="5"/>
  <c r="AB1249" i="5"/>
  <c r="C1250" i="5"/>
  <c r="AB1250" i="5"/>
  <c r="C1251" i="5"/>
  <c r="AB1251" i="5" s="1"/>
  <c r="C1252" i="5"/>
  <c r="AB1252" i="5" s="1"/>
  <c r="C1253" i="5"/>
  <c r="AB1253" i="5" s="1"/>
  <c r="C1254" i="5"/>
  <c r="AB1254" i="5"/>
  <c r="C1255" i="5"/>
  <c r="AB1255" i="5"/>
  <c r="C1256" i="5"/>
  <c r="AB1256" i="5"/>
  <c r="C1257" i="5"/>
  <c r="AB1257" i="5" s="1"/>
  <c r="C1258" i="5"/>
  <c r="AB1258" i="5" s="1"/>
  <c r="C1259" i="5"/>
  <c r="AB1259" i="5" s="1"/>
  <c r="C1260" i="5"/>
  <c r="AB1260" i="5" s="1"/>
  <c r="C1261" i="5"/>
  <c r="AB1261" i="5"/>
  <c r="C1262" i="5"/>
  <c r="AB1262" i="5"/>
  <c r="C1263" i="5"/>
  <c r="AB1263" i="5" s="1"/>
  <c r="C1264" i="5"/>
  <c r="AB1264" i="5"/>
  <c r="C1265" i="5"/>
  <c r="AB1265" i="5" s="1"/>
  <c r="C1266" i="5"/>
  <c r="AB1266" i="5"/>
  <c r="C1267" i="5"/>
  <c r="AB1267" i="5"/>
  <c r="C1268" i="5"/>
  <c r="AB1268" i="5"/>
  <c r="C1269" i="5"/>
  <c r="AB1269" i="5" s="1"/>
  <c r="C1270" i="5"/>
  <c r="AB1270" i="5" s="1"/>
  <c r="C1271" i="5"/>
  <c r="AB1271" i="5" s="1"/>
  <c r="C1272" i="5"/>
  <c r="AB1272" i="5"/>
  <c r="C1273" i="5"/>
  <c r="AB1273" i="5"/>
  <c r="C1274" i="5"/>
  <c r="AB1274" i="5"/>
  <c r="C1275" i="5"/>
  <c r="AB1275" i="5" s="1"/>
  <c r="C1276" i="5"/>
  <c r="AB1276" i="5" s="1"/>
  <c r="C1277" i="5"/>
  <c r="AB1277" i="5" s="1"/>
  <c r="C1278" i="5"/>
  <c r="AB1278" i="5"/>
  <c r="C1279" i="5"/>
  <c r="AB1279" i="5"/>
  <c r="C1280" i="5"/>
  <c r="AB1280" i="5"/>
  <c r="C1281" i="5"/>
  <c r="AB1281" i="5" s="1"/>
  <c r="C1282" i="5"/>
  <c r="AB1282" i="5" s="1"/>
  <c r="C1283" i="5"/>
  <c r="AB1283" i="5" s="1"/>
  <c r="C1284" i="5"/>
  <c r="AB1284" i="5"/>
  <c r="C1285" i="5"/>
  <c r="AB1285" i="5"/>
  <c r="C1286" i="5"/>
  <c r="AB1286" i="5"/>
  <c r="C1287" i="5"/>
  <c r="AB1287" i="5" s="1"/>
  <c r="C1288" i="5"/>
  <c r="AB1288" i="5" s="1"/>
  <c r="C1289" i="5"/>
  <c r="AB1289" i="5" s="1"/>
  <c r="C1290" i="5"/>
  <c r="AB1290" i="5"/>
  <c r="C1291" i="5"/>
  <c r="AB1291" i="5"/>
  <c r="C1292" i="5"/>
  <c r="AB1292" i="5"/>
  <c r="C1293" i="5"/>
  <c r="C1294" i="5"/>
  <c r="AB1294" i="5" s="1"/>
  <c r="C1295" i="5"/>
  <c r="AB1295" i="5" s="1"/>
  <c r="C1296" i="5"/>
  <c r="AB1296" i="5" s="1"/>
  <c r="C1297" i="5"/>
  <c r="AB1297" i="5"/>
  <c r="C1298" i="5"/>
  <c r="AB1298" i="5"/>
  <c r="C1299" i="5"/>
  <c r="AB1299" i="5" s="1"/>
  <c r="C1300" i="5"/>
  <c r="AB1300" i="5"/>
  <c r="C1301" i="5"/>
  <c r="AB1301" i="5" s="1"/>
  <c r="C1302" i="5"/>
  <c r="AB1302" i="5"/>
  <c r="C1303" i="5"/>
  <c r="AB1303" i="5"/>
  <c r="C1304" i="5"/>
  <c r="AB1304" i="5"/>
  <c r="C1305" i="5"/>
  <c r="AB1305" i="5" s="1"/>
  <c r="C1306" i="5"/>
  <c r="AB1306" i="5" s="1"/>
  <c r="C1307" i="5"/>
  <c r="AB1307" i="5" s="1"/>
  <c r="C1308" i="5"/>
  <c r="AB1308" i="5"/>
  <c r="C1309" i="5"/>
  <c r="AB1309" i="5"/>
  <c r="C1310" i="5"/>
  <c r="AB1310" i="5"/>
  <c r="C1311" i="5"/>
  <c r="AB1311" i="5" s="1"/>
  <c r="C1312" i="5"/>
  <c r="AB1312" i="5" s="1"/>
  <c r="C1313" i="5"/>
  <c r="AB1313" i="5" s="1"/>
  <c r="C1314" i="5"/>
  <c r="AB1314" i="5"/>
  <c r="C1315" i="5"/>
  <c r="C1316" i="5"/>
  <c r="AB1316" i="5"/>
  <c r="C1317" i="5"/>
  <c r="AB1317" i="5" s="1"/>
  <c r="C1318" i="5"/>
  <c r="AB1318" i="5" s="1"/>
  <c r="C1319" i="5"/>
  <c r="AB1319" i="5" s="1"/>
  <c r="C1320" i="5"/>
  <c r="AB1320" i="5"/>
  <c r="C1321" i="5"/>
  <c r="AB1321" i="5"/>
  <c r="C1322" i="5"/>
  <c r="AB1322" i="5"/>
  <c r="C1323" i="5"/>
  <c r="AB1323" i="5" s="1"/>
  <c r="C1324" i="5"/>
  <c r="AB1324" i="5" s="1"/>
  <c r="C1325" i="5"/>
  <c r="AB1325" i="5" s="1"/>
  <c r="C1326" i="5"/>
  <c r="AB1326" i="5"/>
  <c r="C1327" i="5"/>
  <c r="AB1327" i="5"/>
  <c r="C1328" i="5"/>
  <c r="AB1328" i="5"/>
  <c r="C1329" i="5"/>
  <c r="AB1329" i="5" s="1"/>
  <c r="C1330" i="5"/>
  <c r="AB1330" i="5" s="1"/>
  <c r="C1331" i="5"/>
  <c r="AB1331" i="5" s="1"/>
  <c r="C1332" i="5"/>
  <c r="AB1332" i="5" s="1"/>
  <c r="C1333" i="5"/>
  <c r="AB1333" i="5"/>
  <c r="C1334" i="5"/>
  <c r="AB1334" i="5"/>
  <c r="C1335" i="5"/>
  <c r="AB1335" i="5" s="1"/>
  <c r="C1336" i="5"/>
  <c r="AB1336" i="5" s="1"/>
  <c r="C1337" i="5"/>
  <c r="AB1337" i="5" s="1"/>
  <c r="C1338" i="5"/>
  <c r="AB1338" i="5"/>
  <c r="C1339" i="5"/>
  <c r="AB1339" i="5" s="1"/>
  <c r="C1340" i="5"/>
  <c r="AB1340" i="5"/>
  <c r="C1341" i="5"/>
  <c r="AB1341" i="5" s="1"/>
  <c r="C1342" i="5"/>
  <c r="C1343" i="5"/>
  <c r="AB1343" i="5" s="1"/>
  <c r="C1344" i="5"/>
  <c r="AB1344" i="5"/>
  <c r="C1345" i="5"/>
  <c r="AB1345" i="5"/>
  <c r="C1346" i="5"/>
  <c r="AB1346" i="5"/>
  <c r="C1347" i="5"/>
  <c r="AB1347" i="5" s="1"/>
  <c r="C1348" i="5"/>
  <c r="AB1348" i="5" s="1"/>
  <c r="C1349" i="5"/>
  <c r="AB1349" i="5" s="1"/>
  <c r="C1350" i="5"/>
  <c r="AB1350" i="5"/>
  <c r="C1351" i="5"/>
  <c r="AB1351" i="5"/>
  <c r="C1352" i="5"/>
  <c r="AB1352" i="5"/>
  <c r="C1353" i="5"/>
  <c r="AB1353" i="5" s="1"/>
  <c r="C1354" i="5"/>
  <c r="AB1354" i="5" s="1"/>
  <c r="C1355" i="5"/>
  <c r="AB1355" i="5" s="1"/>
  <c r="C1356" i="5"/>
  <c r="AB1356" i="5"/>
  <c r="C1357" i="5"/>
  <c r="C1358" i="5"/>
  <c r="C1359" i="5"/>
  <c r="AB1359" i="5" s="1"/>
  <c r="C1360" i="5"/>
  <c r="AB1360" i="5" s="1"/>
  <c r="C1361" i="5"/>
  <c r="AB1361" i="5" s="1"/>
  <c r="C1362" i="5"/>
  <c r="AB1362" i="5"/>
  <c r="C1363" i="5"/>
  <c r="AB1363" i="5"/>
  <c r="C1364" i="5"/>
  <c r="AB1364" i="5"/>
  <c r="C1365" i="5"/>
  <c r="AB1365" i="5" s="1"/>
  <c r="C1366" i="5"/>
  <c r="AB1366" i="5" s="1"/>
  <c r="C1367" i="5"/>
  <c r="AB1367" i="5" s="1"/>
  <c r="C1368" i="5"/>
  <c r="AB1368" i="5" s="1"/>
  <c r="C1369" i="5"/>
  <c r="AB1369" i="5"/>
  <c r="C1370" i="5"/>
  <c r="AB1370" i="5"/>
  <c r="C1371" i="5"/>
  <c r="AB1371" i="5" s="1"/>
  <c r="C1372" i="5"/>
  <c r="AB1372" i="5" s="1"/>
  <c r="C1373" i="5"/>
  <c r="AB1373" i="5" s="1"/>
  <c r="C1374" i="5"/>
  <c r="AB1374" i="5"/>
  <c r="C1375" i="5"/>
  <c r="AB1375" i="5" s="1"/>
  <c r="C1376" i="5"/>
  <c r="AB1376" i="5"/>
  <c r="C1377" i="5"/>
  <c r="AB1377" i="5" s="1"/>
  <c r="C1378" i="5"/>
  <c r="AB1378" i="5" s="1"/>
  <c r="C1379" i="5"/>
  <c r="AB1379" i="5" s="1"/>
  <c r="C1380" i="5"/>
  <c r="AB1380" i="5" s="1"/>
  <c r="C1381" i="5"/>
  <c r="AB1381" i="5"/>
  <c r="C1382" i="5"/>
  <c r="AB1382" i="5" s="1"/>
  <c r="C1383" i="5"/>
  <c r="AB1383" i="5" s="1"/>
  <c r="C1384" i="5"/>
  <c r="AB1384" i="5"/>
  <c r="C1385" i="5"/>
  <c r="AB1385" i="5" s="1"/>
  <c r="C1386" i="5"/>
  <c r="AB1386" i="5"/>
  <c r="C1387" i="5"/>
  <c r="AB1387" i="5" s="1"/>
  <c r="C1388" i="5"/>
  <c r="AB1388" i="5"/>
  <c r="C1389" i="5"/>
  <c r="AB1389" i="5" s="1"/>
  <c r="C1390" i="5"/>
  <c r="AB1390" i="5"/>
  <c r="C1391" i="5"/>
  <c r="AB1391" i="5" s="1"/>
  <c r="C1392" i="5"/>
  <c r="AB1392" i="5"/>
  <c r="C1393" i="5"/>
  <c r="AB1393" i="5"/>
  <c r="C1394" i="5"/>
  <c r="AB1394" i="5" s="1"/>
  <c r="C1395" i="5"/>
  <c r="AB1395" i="5" s="1"/>
  <c r="C1396" i="5"/>
  <c r="AB1396" i="5" s="1"/>
  <c r="C1397" i="5"/>
  <c r="AB1397" i="5" s="1"/>
  <c r="C1398" i="5"/>
  <c r="AB1398" i="5"/>
  <c r="C1399" i="5"/>
  <c r="AB1399" i="5"/>
  <c r="C1400" i="5"/>
  <c r="AB1400" i="5"/>
  <c r="C1401" i="5"/>
  <c r="AB1401" i="5" s="1"/>
  <c r="C1402" i="5"/>
  <c r="AB1402" i="5" s="1"/>
  <c r="C1403" i="5"/>
  <c r="AB1403" i="5" s="1"/>
  <c r="C1404" i="5"/>
  <c r="AB1404" i="5" s="1"/>
  <c r="C1405" i="5"/>
  <c r="AB1405" i="5"/>
  <c r="C1406" i="5"/>
  <c r="AB1406" i="5"/>
  <c r="C1407" i="5"/>
  <c r="AB1407" i="5" s="1"/>
  <c r="C1408" i="5"/>
  <c r="AB1408" i="5"/>
  <c r="C1409" i="5"/>
  <c r="AB1409" i="5" s="1"/>
  <c r="C1410" i="5"/>
  <c r="AB1410" i="5"/>
  <c r="C1411" i="5"/>
  <c r="AB1411" i="5" s="1"/>
  <c r="C1412" i="5"/>
  <c r="AB1412" i="5"/>
  <c r="C1413" i="5"/>
  <c r="AB1413" i="5" s="1"/>
  <c r="C1414" i="5"/>
  <c r="AB1414" i="5" s="1"/>
  <c r="C1415" i="5"/>
  <c r="AB1415" i="5" s="1"/>
  <c r="C1416" i="5"/>
  <c r="AB1416" i="5"/>
  <c r="C1417" i="5"/>
  <c r="AB1417" i="5"/>
  <c r="C1418" i="5"/>
  <c r="AB1418" i="5" s="1"/>
  <c r="C1419" i="5"/>
  <c r="AB1419" i="5" s="1"/>
  <c r="C1420" i="5"/>
  <c r="AB1420" i="5"/>
  <c r="C1421" i="5"/>
  <c r="AB1421" i="5" s="1"/>
  <c r="C1422" i="5"/>
  <c r="AB1422" i="5"/>
  <c r="C1423" i="5"/>
  <c r="AB1423" i="5" s="1"/>
  <c r="C1424" i="5"/>
  <c r="AB1424" i="5"/>
  <c r="C1425" i="5"/>
  <c r="AB1425" i="5" s="1"/>
  <c r="C1426" i="5"/>
  <c r="AB1426" i="5"/>
  <c r="C1427" i="5"/>
  <c r="AB1427" i="5" s="1"/>
  <c r="C1428" i="5"/>
  <c r="AB1428" i="5"/>
  <c r="C1429" i="5"/>
  <c r="AB1429" i="5"/>
  <c r="C1430" i="5"/>
  <c r="AB1430" i="5" s="1"/>
  <c r="C1431" i="5"/>
  <c r="AB1431" i="5" s="1"/>
  <c r="C1432" i="5"/>
  <c r="AB1432" i="5" s="1"/>
  <c r="C1433" i="5"/>
  <c r="AB1433" i="5" s="1"/>
  <c r="C1434" i="5"/>
  <c r="AB1434" i="5"/>
  <c r="C1435" i="5"/>
  <c r="C1436" i="5"/>
  <c r="AB1436" i="5"/>
  <c r="C1437" i="5"/>
  <c r="AB1437" i="5" s="1"/>
  <c r="C1438" i="5"/>
  <c r="AB1438" i="5" s="1"/>
  <c r="C1439" i="5"/>
  <c r="AB1439" i="5" s="1"/>
  <c r="C1440" i="5"/>
  <c r="AB1440" i="5" s="1"/>
  <c r="C1441" i="5"/>
  <c r="AB1441" i="5"/>
  <c r="C1442" i="5"/>
  <c r="AB1442" i="5"/>
  <c r="C1443" i="5"/>
  <c r="C1444" i="5"/>
  <c r="AB1444" i="5" s="1"/>
  <c r="C1445" i="5"/>
  <c r="AB1445" i="5" s="1"/>
  <c r="C1446" i="5"/>
  <c r="AB1446" i="5"/>
  <c r="C1447" i="5"/>
  <c r="AB1447" i="5" s="1"/>
  <c r="C1448" i="5"/>
  <c r="AB1448" i="5"/>
  <c r="C1449" i="5"/>
  <c r="C1450" i="5"/>
  <c r="AB1450" i="5" s="1"/>
  <c r="C1451" i="5"/>
  <c r="AB1451" i="5" s="1"/>
  <c r="C1452" i="5"/>
  <c r="AB1452" i="5" s="1"/>
  <c r="C1453" i="5"/>
  <c r="AB1453" i="5"/>
  <c r="C1454" i="5"/>
  <c r="AB1454" i="5" s="1"/>
  <c r="C1455" i="5"/>
  <c r="AB1455" i="5" s="1"/>
  <c r="C1456" i="5"/>
  <c r="AB1456" i="5" s="1"/>
  <c r="C1457" i="5"/>
  <c r="AB1457" i="5" s="1"/>
  <c r="C1458" i="5"/>
  <c r="AB1458" i="5"/>
  <c r="C1459" i="5"/>
  <c r="C1460" i="5"/>
  <c r="AB1460" i="5"/>
  <c r="C1461" i="5"/>
  <c r="AB1461" i="5" s="1"/>
  <c r="C1462" i="5"/>
  <c r="AB1462" i="5"/>
  <c r="C1463" i="5"/>
  <c r="AB1463" i="5" s="1"/>
  <c r="C1464" i="5"/>
  <c r="AB1464" i="5"/>
  <c r="C1465" i="5"/>
  <c r="AB1465" i="5"/>
  <c r="C1466" i="5"/>
  <c r="AB1466" i="5"/>
  <c r="C1467" i="5"/>
  <c r="C1468" i="5"/>
  <c r="AB1468" i="5" s="1"/>
  <c r="C1469" i="5"/>
  <c r="AB1469" i="5" s="1"/>
  <c r="C1470" i="5"/>
  <c r="AB1470" i="5"/>
  <c r="C1471" i="5"/>
  <c r="AB1471" i="5"/>
  <c r="C1472" i="5"/>
  <c r="AB1472" i="5"/>
  <c r="C1473" i="5"/>
  <c r="C1474" i="5"/>
  <c r="AB1474" i="5" s="1"/>
  <c r="C1475" i="5"/>
  <c r="AB1475" i="5" s="1"/>
  <c r="C1476" i="5"/>
  <c r="AB1476" i="5" s="1"/>
  <c r="C1477" i="5"/>
  <c r="AB1477" i="5"/>
  <c r="C1478" i="5"/>
  <c r="AB1478" i="5"/>
  <c r="C1479" i="5"/>
  <c r="AB1479" i="5" s="1"/>
  <c r="C1480" i="5"/>
  <c r="AB1480" i="5"/>
  <c r="C1481" i="5"/>
  <c r="AB1481" i="5" s="1"/>
  <c r="C1482" i="5"/>
  <c r="AB1482" i="5"/>
  <c r="C1483" i="5"/>
  <c r="C1484" i="5"/>
  <c r="AB1484" i="5"/>
  <c r="C1485" i="5"/>
  <c r="AB1485" i="5" s="1"/>
  <c r="C1486" i="5"/>
  <c r="AB1486" i="5" s="1"/>
  <c r="C1487" i="5"/>
  <c r="AB1487" i="5" s="1"/>
  <c r="C1488" i="5"/>
  <c r="C1489" i="5"/>
  <c r="AB1489" i="5"/>
  <c r="C1490" i="5"/>
  <c r="AB1490" i="5" s="1"/>
  <c r="C1491" i="5"/>
  <c r="C1492" i="5"/>
  <c r="AB1492" i="5"/>
  <c r="C1493" i="5"/>
  <c r="AB1493" i="5" s="1"/>
  <c r="C1494" i="5"/>
  <c r="AB1494" i="5"/>
  <c r="C1495" i="5"/>
  <c r="AB1495" i="5"/>
  <c r="C1496" i="5"/>
  <c r="AB1496" i="5"/>
  <c r="C1497" i="5"/>
  <c r="C1498" i="5"/>
  <c r="AB1498" i="5"/>
  <c r="C1499" i="5"/>
  <c r="AB1499" i="5" s="1"/>
  <c r="C1500" i="5"/>
  <c r="AB1500" i="5"/>
  <c r="C1501" i="5"/>
  <c r="AB1501" i="5"/>
  <c r="C1502" i="5"/>
  <c r="AB1502" i="5"/>
  <c r="C1503" i="5"/>
  <c r="AB1503" i="5" s="1"/>
  <c r="C1504" i="5"/>
  <c r="AB1504" i="5" s="1"/>
  <c r="C1505" i="5"/>
  <c r="AB1505" i="5" s="1"/>
  <c r="C1506" i="5"/>
  <c r="AB1506" i="5"/>
  <c r="C1507" i="5"/>
  <c r="C1508" i="5"/>
  <c r="AB1508" i="5"/>
  <c r="C1509" i="5"/>
  <c r="AB1509" i="5" s="1"/>
  <c r="C1510" i="5"/>
  <c r="AB1510" i="5" s="1"/>
  <c r="C1511" i="5"/>
  <c r="AB1511" i="5" s="1"/>
  <c r="C1512" i="5"/>
  <c r="AB1512" i="5" s="1"/>
  <c r="C1513" i="5"/>
  <c r="AB1513" i="5"/>
  <c r="C1514" i="5"/>
  <c r="AB1514" i="5"/>
  <c r="C1515" i="5"/>
  <c r="C1516" i="5"/>
  <c r="AB1516" i="5" s="1"/>
  <c r="C1517" i="5"/>
  <c r="AB1517" i="5" s="1"/>
  <c r="C1518" i="5"/>
  <c r="AB1518" i="5"/>
  <c r="C1519" i="5"/>
  <c r="AB1519" i="5" s="1"/>
  <c r="C1520" i="5"/>
  <c r="AB1520" i="5"/>
  <c r="C1521" i="5"/>
  <c r="C1522" i="5"/>
  <c r="C1523" i="5"/>
  <c r="AB1523" i="5" s="1"/>
  <c r="C1524" i="5"/>
  <c r="AB1524" i="5" s="1"/>
  <c r="C1525" i="5"/>
  <c r="AB1525" i="5"/>
  <c r="C1526" i="5"/>
  <c r="AB1526" i="5" s="1"/>
  <c r="C1527" i="5"/>
  <c r="AB1527" i="5" s="1"/>
  <c r="C1528" i="5"/>
  <c r="AB1528" i="5" s="1"/>
  <c r="C1529" i="5"/>
  <c r="AB1529" i="5" s="1"/>
  <c r="C1530" i="5"/>
  <c r="AB1530" i="5"/>
  <c r="C1531" i="5"/>
  <c r="V1531" i="5" s="1"/>
  <c r="E1531" i="5" s="1"/>
  <c r="X1531" i="5" s="1"/>
  <c r="C1532" i="5"/>
  <c r="AB1532" i="5" s="1"/>
  <c r="C1533" i="5"/>
  <c r="AB1533" i="5" s="1"/>
  <c r="C1534" i="5"/>
  <c r="AB1534" i="5"/>
  <c r="C1535" i="5"/>
  <c r="AB1535" i="5"/>
  <c r="C1536" i="5"/>
  <c r="AB1536" i="5"/>
  <c r="C1537" i="5"/>
  <c r="AB1537" i="5"/>
  <c r="C1538" i="5"/>
  <c r="AB1538" i="5"/>
  <c r="C1539" i="5"/>
  <c r="C1540" i="5"/>
  <c r="AB1540" i="5" s="1"/>
  <c r="C1541" i="5"/>
  <c r="AB1541" i="5" s="1"/>
  <c r="C1542" i="5"/>
  <c r="AB1542" i="5" s="1"/>
  <c r="C1543" i="5"/>
  <c r="AB1543" i="5"/>
  <c r="C1544" i="5"/>
  <c r="AB1544" i="5" s="1"/>
  <c r="C1545" i="5"/>
  <c r="AB1545" i="5" s="1"/>
  <c r="C1546" i="5"/>
  <c r="AB1546" i="5" s="1"/>
  <c r="C1547" i="5"/>
  <c r="AB1547" i="5"/>
  <c r="C1548" i="5"/>
  <c r="AB1548" i="5"/>
  <c r="C1549" i="5"/>
  <c r="AB1549" i="5"/>
  <c r="C1550" i="5"/>
  <c r="AB1550" i="5" s="1"/>
  <c r="C1551" i="5"/>
  <c r="AB1551" i="5" s="1"/>
  <c r="C1552" i="5"/>
  <c r="AB1552" i="5" s="1"/>
  <c r="C1553" i="5"/>
  <c r="AB1553" i="5"/>
  <c r="C1554" i="5"/>
  <c r="AB1554" i="5" s="1"/>
  <c r="C1555" i="5"/>
  <c r="AB1555" i="5" s="1"/>
  <c r="C1556" i="5"/>
  <c r="AB1556" i="5" s="1"/>
  <c r="C1557" i="5"/>
  <c r="AB1557" i="5" s="1"/>
  <c r="C1558" i="5"/>
  <c r="AB1558" i="5"/>
  <c r="C1559" i="5"/>
  <c r="AB1559" i="5" s="1"/>
  <c r="C1560" i="5"/>
  <c r="AB1560" i="5"/>
  <c r="C1561" i="5"/>
  <c r="C1562" i="5"/>
  <c r="AB1562" i="5"/>
  <c r="C1563" i="5"/>
  <c r="AB1563" i="5" s="1"/>
  <c r="C1564" i="5"/>
  <c r="AB1564" i="5" s="1"/>
  <c r="C1565" i="5"/>
  <c r="AB1565" i="5" s="1"/>
  <c r="C1566" i="5"/>
  <c r="AB1566" i="5" s="1"/>
  <c r="C1567" i="5"/>
  <c r="AB1567" i="5" s="1"/>
  <c r="C1568" i="5"/>
  <c r="AB1568" i="5" s="1"/>
  <c r="C1569" i="5"/>
  <c r="C1570" i="5"/>
  <c r="AB1570" i="5"/>
  <c r="C1571" i="5"/>
  <c r="AB1571" i="5"/>
  <c r="C1572" i="5"/>
  <c r="AB1572" i="5" s="1"/>
  <c r="C1573" i="5"/>
  <c r="AB1573" i="5"/>
  <c r="C1574" i="5"/>
  <c r="AB1574" i="5"/>
  <c r="C1575" i="5"/>
  <c r="AB1575" i="5" s="1"/>
  <c r="C1576" i="5"/>
  <c r="AB1576" i="5"/>
  <c r="C1577" i="5"/>
  <c r="AB1577" i="5" s="1"/>
  <c r="C1578" i="5"/>
  <c r="AB1578" i="5" s="1"/>
  <c r="C1579" i="5"/>
  <c r="AB1579" i="5"/>
  <c r="C1580" i="5"/>
  <c r="AB1580" i="5" s="1"/>
  <c r="C1581" i="5"/>
  <c r="AB1581" i="5" s="1"/>
  <c r="C1582" i="5"/>
  <c r="AB1582" i="5"/>
  <c r="C1583" i="5"/>
  <c r="AB1583" i="5" s="1"/>
  <c r="C1584" i="5"/>
  <c r="AB1584" i="5"/>
  <c r="C1585" i="5"/>
  <c r="AB1585" i="5" s="1"/>
  <c r="C1586" i="5"/>
  <c r="AB1586" i="5"/>
  <c r="C1587" i="5"/>
  <c r="AB1587" i="5" s="1"/>
  <c r="C1588" i="5"/>
  <c r="AB1588" i="5" s="1"/>
  <c r="C1589" i="5"/>
  <c r="AB1589" i="5" s="1"/>
  <c r="C1590" i="5"/>
  <c r="AB1590" i="5" s="1"/>
  <c r="C1591" i="5"/>
  <c r="AB1591" i="5" s="1"/>
  <c r="C1592" i="5"/>
  <c r="AB1592" i="5"/>
  <c r="C1593" i="5"/>
  <c r="AB1593" i="5" s="1"/>
  <c r="C1594" i="5"/>
  <c r="AB1594" i="5"/>
  <c r="C1595" i="5"/>
  <c r="AB1595" i="5"/>
  <c r="C1596" i="5"/>
  <c r="AB1596" i="5" s="1"/>
  <c r="C1597" i="5"/>
  <c r="AB1597" i="5"/>
  <c r="C1598" i="5"/>
  <c r="AB1598" i="5" s="1"/>
  <c r="C1599" i="5"/>
  <c r="AB1599" i="5" s="1"/>
  <c r="C1600" i="5"/>
  <c r="AB1600" i="5" s="1"/>
  <c r="C1601" i="5"/>
  <c r="AB1601" i="5" s="1"/>
  <c r="C1602" i="5"/>
  <c r="AB1602" i="5"/>
  <c r="C1603" i="5"/>
  <c r="AB1603" i="5" s="1"/>
  <c r="C1604" i="5"/>
  <c r="AB1604" i="5" s="1"/>
  <c r="C1605" i="5"/>
  <c r="AB1605" i="5" s="1"/>
  <c r="C1606" i="5"/>
  <c r="AB1606" i="5"/>
  <c r="C1607" i="5"/>
  <c r="AB1607" i="5"/>
  <c r="C1608" i="5"/>
  <c r="AB1608" i="5"/>
  <c r="C1609" i="5"/>
  <c r="AB1609" i="5" s="1"/>
  <c r="C1610" i="5"/>
  <c r="AB1610" i="5"/>
  <c r="C1611" i="5"/>
  <c r="C1612" i="5"/>
  <c r="AB1612" i="5" s="1"/>
  <c r="C1613" i="5"/>
  <c r="AB1613" i="5" s="1"/>
  <c r="C1614" i="5"/>
  <c r="AB1614" i="5" s="1"/>
  <c r="C1615" i="5"/>
  <c r="AB1615" i="5" s="1"/>
  <c r="C1616" i="5"/>
  <c r="AB1616" i="5" s="1"/>
  <c r="C1617" i="5"/>
  <c r="AB1617" i="5" s="1"/>
  <c r="C1618" i="5"/>
  <c r="AB1618" i="5" s="1"/>
  <c r="C1619" i="5"/>
  <c r="AB1619" i="5"/>
  <c r="C1620" i="5"/>
  <c r="AB1620" i="5"/>
  <c r="C1621" i="5"/>
  <c r="AB1621" i="5"/>
  <c r="C1622" i="5"/>
  <c r="AB1622" i="5"/>
  <c r="C1623" i="5"/>
  <c r="AB1623" i="5" s="1"/>
  <c r="C1624" i="5"/>
  <c r="AB1624" i="5" s="1"/>
  <c r="C1625" i="5"/>
  <c r="AB1625" i="5" s="1"/>
  <c r="C1626" i="5"/>
  <c r="AB1626" i="5" s="1"/>
  <c r="C1627" i="5"/>
  <c r="AB1627" i="5" s="1"/>
  <c r="C1628" i="5"/>
  <c r="C1629" i="5"/>
  <c r="AB1629" i="5" s="1"/>
  <c r="C1630" i="5"/>
  <c r="AB1630" i="5"/>
  <c r="C1631" i="5"/>
  <c r="AB1631" i="5" s="1"/>
  <c r="C1632" i="5"/>
  <c r="AB1632" i="5"/>
  <c r="C1633" i="5"/>
  <c r="AB1633" i="5"/>
  <c r="C1634" i="5"/>
  <c r="AB1634" i="5"/>
  <c r="C1635" i="5"/>
  <c r="AB1635" i="5" s="1"/>
  <c r="C1636" i="5"/>
  <c r="AB1636" i="5" s="1"/>
  <c r="C1637" i="5"/>
  <c r="AB1637" i="5" s="1"/>
  <c r="C1638" i="5"/>
  <c r="AB1638" i="5" s="1"/>
  <c r="C1639" i="5"/>
  <c r="AB1639" i="5" s="1"/>
  <c r="C1640" i="5"/>
  <c r="AB1640" i="5" s="1"/>
  <c r="C1641" i="5"/>
  <c r="AB1641" i="5" s="1"/>
  <c r="C1642" i="5"/>
  <c r="AB1642" i="5" s="1"/>
  <c r="C1643" i="5"/>
  <c r="AB1643" i="5"/>
  <c r="C1644" i="5"/>
  <c r="C1645" i="5"/>
  <c r="AB1645" i="5"/>
  <c r="C1646" i="5"/>
  <c r="AB1646" i="5"/>
  <c r="C1647" i="5"/>
  <c r="AB1647" i="5" s="1"/>
  <c r="C1648" i="5"/>
  <c r="AB1648" i="5"/>
  <c r="C1649" i="5"/>
  <c r="AB1649" i="5" s="1"/>
  <c r="C1650" i="5"/>
  <c r="AB1650" i="5" s="1"/>
  <c r="C1651" i="5"/>
  <c r="AB1651" i="5" s="1"/>
  <c r="C1652" i="5"/>
  <c r="AB1652" i="5" s="1"/>
  <c r="C1653" i="5"/>
  <c r="C1654" i="5"/>
  <c r="AB1654" i="5"/>
  <c r="C1655" i="5"/>
  <c r="AB1655" i="5"/>
  <c r="C1656" i="5"/>
  <c r="AB1656" i="5"/>
  <c r="C1657" i="5"/>
  <c r="AB1657" i="5" s="1"/>
  <c r="C1658" i="5"/>
  <c r="AB1658" i="5"/>
  <c r="C1659" i="5"/>
  <c r="AB1659" i="5" s="1"/>
  <c r="C1660" i="5"/>
  <c r="AB1660" i="5" s="1"/>
  <c r="C1661" i="5"/>
  <c r="AB1661" i="5"/>
  <c r="C1662" i="5"/>
  <c r="AB1662" i="5" s="1"/>
  <c r="C1663" i="5"/>
  <c r="AB1663" i="5" s="1"/>
  <c r="C1664" i="5"/>
  <c r="AB1664" i="5" s="1"/>
  <c r="C1665" i="5"/>
  <c r="AB1665" i="5" s="1"/>
  <c r="C1666" i="5"/>
  <c r="AB1666" i="5"/>
  <c r="C1667" i="5"/>
  <c r="AB1667" i="5"/>
  <c r="C1668" i="5"/>
  <c r="AB1668" i="5"/>
  <c r="C1669" i="5"/>
  <c r="AB1669" i="5"/>
  <c r="C1670" i="5"/>
  <c r="AB1670" i="5" s="1"/>
  <c r="C1671" i="5"/>
  <c r="AB1671" i="5" s="1"/>
  <c r="C1672" i="5"/>
  <c r="AB1672" i="5" s="1"/>
  <c r="C1673" i="5"/>
  <c r="AB1673" i="5" s="1"/>
  <c r="C1674" i="5"/>
  <c r="C1675" i="5"/>
  <c r="AB1675" i="5" s="1"/>
  <c r="C1676" i="5"/>
  <c r="AB1676" i="5" s="1"/>
  <c r="C1677" i="5"/>
  <c r="AB1677" i="5" s="1"/>
  <c r="C1678" i="5"/>
  <c r="AB1678" i="5"/>
  <c r="C1679" i="5"/>
  <c r="AB1679" i="5"/>
  <c r="C1680" i="5"/>
  <c r="AB1680" i="5"/>
  <c r="C1681" i="5"/>
  <c r="AB1681" i="5" s="1"/>
  <c r="C1682" i="5"/>
  <c r="AB1682" i="5"/>
  <c r="C1683" i="5"/>
  <c r="C1684" i="5"/>
  <c r="AB1684" i="5" s="1"/>
  <c r="C1685" i="5"/>
  <c r="AB1685" i="5" s="1"/>
  <c r="C1686" i="5"/>
  <c r="AB1686" i="5" s="1"/>
  <c r="C1687" i="5"/>
  <c r="C1688" i="5"/>
  <c r="AB1688" i="5" s="1"/>
  <c r="C1689" i="5"/>
  <c r="AB1689" i="5" s="1"/>
  <c r="C1690" i="5"/>
  <c r="AB1690" i="5" s="1"/>
  <c r="C1691" i="5"/>
  <c r="AB1691" i="5"/>
  <c r="C1692" i="5"/>
  <c r="AB1692" i="5"/>
  <c r="C1693" i="5"/>
  <c r="AB1693" i="5"/>
  <c r="C1694" i="5"/>
  <c r="AB1694" i="5"/>
  <c r="C1695" i="5"/>
  <c r="AB1695" i="5" s="1"/>
  <c r="C1696" i="5"/>
  <c r="AB1696" i="5" s="1"/>
  <c r="C1697" i="5"/>
  <c r="AB1697" i="5" s="1"/>
  <c r="C1698" i="5"/>
  <c r="AB1698" i="5" s="1"/>
  <c r="C1699" i="5"/>
  <c r="AB1699" i="5" s="1"/>
  <c r="C1700" i="5"/>
  <c r="AB1700" i="5" s="1"/>
  <c r="C1701" i="5"/>
  <c r="AB1701" i="5" s="1"/>
  <c r="C1702" i="5"/>
  <c r="AB1702" i="5"/>
  <c r="C1703" i="5"/>
  <c r="AB1703" i="5" s="1"/>
  <c r="C1704" i="5"/>
  <c r="AB1704" i="5"/>
  <c r="C1705" i="5"/>
  <c r="AB1705" i="5"/>
  <c r="C1706" i="5"/>
  <c r="AB1706" i="5"/>
  <c r="C1707" i="5"/>
  <c r="AB1707" i="5" s="1"/>
  <c r="C1708" i="5"/>
  <c r="AB1708" i="5" s="1"/>
  <c r="C1709" i="5"/>
  <c r="AB1709" i="5" s="1"/>
  <c r="C1710" i="5"/>
  <c r="AB1710" i="5" s="1"/>
  <c r="C1711" i="5"/>
  <c r="AB1711" i="5" s="1"/>
  <c r="C1712" i="5"/>
  <c r="AB1712" i="5" s="1"/>
  <c r="C1713" i="5"/>
  <c r="AB1713" i="5" s="1"/>
  <c r="C1714" i="5"/>
  <c r="AB1714" i="5"/>
  <c r="C1715" i="5"/>
  <c r="AB1715" i="5"/>
  <c r="C1716" i="5"/>
  <c r="AB1716" i="5" s="1"/>
  <c r="C1717" i="5"/>
  <c r="AB1717" i="5"/>
  <c r="C1718" i="5"/>
  <c r="AB1718" i="5"/>
  <c r="C1719" i="5"/>
  <c r="C1720" i="5"/>
  <c r="AB1720" i="5"/>
  <c r="C1721" i="5"/>
  <c r="AB1721" i="5" s="1"/>
  <c r="C1722" i="5"/>
  <c r="AB1722" i="5" s="1"/>
  <c r="C1723" i="5"/>
  <c r="AB1723" i="5" s="1"/>
  <c r="C1724" i="5"/>
  <c r="AB1724" i="5" s="1"/>
  <c r="C1725" i="5"/>
  <c r="AB1725" i="5" s="1"/>
  <c r="C1726" i="5"/>
  <c r="AB1726" i="5"/>
  <c r="C1727" i="5"/>
  <c r="AB1727" i="5" s="1"/>
  <c r="C1728" i="5"/>
  <c r="AB1728" i="5"/>
  <c r="C1729" i="5"/>
  <c r="AB1729" i="5" s="1"/>
  <c r="C1730" i="5"/>
  <c r="AB1730" i="5"/>
  <c r="C1731" i="5"/>
  <c r="AB1731" i="5" s="1"/>
  <c r="C1732" i="5"/>
  <c r="AB1732" i="5" s="1"/>
  <c r="C1733" i="5"/>
  <c r="AB1733" i="5"/>
  <c r="C1734" i="5"/>
  <c r="AB1734" i="5" s="1"/>
  <c r="C1735" i="5"/>
  <c r="AB1735" i="5" s="1"/>
  <c r="C1736" i="5"/>
  <c r="AB1736" i="5" s="1"/>
  <c r="C1737" i="5"/>
  <c r="AB1737" i="5" s="1"/>
  <c r="C1738" i="5"/>
  <c r="AB1738" i="5"/>
  <c r="C1739" i="5"/>
  <c r="AB1739" i="5"/>
  <c r="C1740" i="5"/>
  <c r="AB1740" i="5" s="1"/>
  <c r="C1741" i="5"/>
  <c r="AB1741" i="5"/>
  <c r="C1742" i="5"/>
  <c r="AB1742" i="5" s="1"/>
  <c r="C1743" i="5"/>
  <c r="AB1743" i="5" s="1"/>
  <c r="C1744" i="5"/>
  <c r="AB1744" i="5" s="1"/>
  <c r="C1745" i="5"/>
  <c r="AB1745" i="5" s="1"/>
  <c r="C1746" i="5"/>
  <c r="AB1746" i="5"/>
  <c r="C1747" i="5"/>
  <c r="AB1747" i="5" s="1"/>
  <c r="C1748" i="5"/>
  <c r="AB1748" i="5" s="1"/>
  <c r="C1749" i="5"/>
  <c r="AB1749" i="5" s="1"/>
  <c r="C1750" i="5"/>
  <c r="AB1750" i="5"/>
  <c r="C1751" i="5"/>
  <c r="AB1751" i="5"/>
  <c r="C1752" i="5"/>
  <c r="C1753" i="5"/>
  <c r="AB1753" i="5"/>
  <c r="C1754" i="5"/>
  <c r="AB1754" i="5"/>
  <c r="C1755" i="5"/>
  <c r="AB1755" i="5" s="1"/>
  <c r="C1756" i="5"/>
  <c r="AB1756" i="5" s="1"/>
  <c r="C1757" i="5"/>
  <c r="AB1757" i="5" s="1"/>
  <c r="C1758" i="5"/>
  <c r="AB1758" i="5" s="1"/>
  <c r="C1759" i="5"/>
  <c r="AB1759" i="5" s="1"/>
  <c r="C1760" i="5"/>
  <c r="AB1760" i="5" s="1"/>
  <c r="C1761" i="5"/>
  <c r="AB1761" i="5" s="1"/>
  <c r="C1762" i="5"/>
  <c r="AB1762" i="5" s="1"/>
  <c r="C1763" i="5"/>
  <c r="AB1763" i="5" s="1"/>
  <c r="C1764" i="5"/>
  <c r="AB1764" i="5" s="1"/>
  <c r="C1765" i="5"/>
  <c r="AB1765" i="5"/>
  <c r="C1766" i="5"/>
  <c r="AB1766" i="5" s="1"/>
  <c r="C1767" i="5"/>
  <c r="AB1767" i="5" s="1"/>
  <c r="C1768" i="5"/>
  <c r="AB1768" i="5" s="1"/>
  <c r="C1769" i="5"/>
  <c r="AB1769" i="5" s="1"/>
  <c r="C1770" i="5"/>
  <c r="AB1770" i="5" s="1"/>
  <c r="C1771" i="5"/>
  <c r="AB1771" i="5" s="1"/>
  <c r="C1772" i="5"/>
  <c r="AB1772" i="5" s="1"/>
  <c r="C1773" i="5"/>
  <c r="AB1773" i="5" s="1"/>
  <c r="C1774" i="5"/>
  <c r="AB1774" i="5" s="1"/>
  <c r="C1775" i="5"/>
  <c r="AB1775" i="5" s="1"/>
  <c r="C1776" i="5"/>
  <c r="AB1776" i="5" s="1"/>
  <c r="C1777" i="5"/>
  <c r="AB1777" i="5" s="1"/>
  <c r="C1778" i="5"/>
  <c r="AB1778" i="5" s="1"/>
  <c r="C1779" i="5"/>
  <c r="AB1779" i="5" s="1"/>
  <c r="C1780" i="5"/>
  <c r="AB1780" i="5" s="1"/>
  <c r="C1781" i="5"/>
  <c r="AB1781" i="5" s="1"/>
  <c r="C1782" i="5"/>
  <c r="AB1782" i="5" s="1"/>
  <c r="C1783" i="5"/>
  <c r="AB1783" i="5" s="1"/>
  <c r="C1784" i="5"/>
  <c r="AB1784" i="5" s="1"/>
  <c r="C1785" i="5"/>
  <c r="AB1785" i="5" s="1"/>
  <c r="C1786" i="5"/>
  <c r="AB1786" i="5" s="1"/>
  <c r="C1787" i="5"/>
  <c r="AB1787" i="5" s="1"/>
  <c r="C1788" i="5"/>
  <c r="AB1788" i="5" s="1"/>
  <c r="C1789" i="5"/>
  <c r="AB1789" i="5"/>
  <c r="C1790" i="5"/>
  <c r="AB1790" i="5" s="1"/>
  <c r="C1791" i="5"/>
  <c r="AB1791" i="5" s="1"/>
  <c r="C1792" i="5"/>
  <c r="AB1792" i="5" s="1"/>
  <c r="C1793" i="5"/>
  <c r="AB1793" i="5" s="1"/>
  <c r="C1794" i="5"/>
  <c r="AB1794" i="5" s="1"/>
  <c r="C1795" i="5"/>
  <c r="AB1795" i="5" s="1"/>
  <c r="C1796" i="5"/>
  <c r="AB1796" i="5" s="1"/>
  <c r="C1797" i="5"/>
  <c r="AB1797" i="5" s="1"/>
  <c r="C1798" i="5"/>
  <c r="AB1798" i="5" s="1"/>
  <c r="C1799" i="5"/>
  <c r="AB1799" i="5" s="1"/>
  <c r="C1800" i="5"/>
  <c r="AB1800" i="5" s="1"/>
  <c r="C1801" i="5"/>
  <c r="AB1801" i="5" s="1"/>
  <c r="C1802" i="5"/>
  <c r="AB1802" i="5" s="1"/>
  <c r="C1803" i="5"/>
  <c r="AB1803" i="5" s="1"/>
  <c r="C1804" i="5"/>
  <c r="AB1804" i="5" s="1"/>
  <c r="C1805" i="5"/>
  <c r="AB1805" i="5" s="1"/>
  <c r="C1806" i="5"/>
  <c r="AB1806" i="5" s="1"/>
  <c r="C1807" i="5"/>
  <c r="AB1807" i="5"/>
  <c r="C1808" i="5"/>
  <c r="AB1808" i="5" s="1"/>
  <c r="C1809" i="5"/>
  <c r="AB1809" i="5" s="1"/>
  <c r="C1810" i="5"/>
  <c r="AB1810" i="5" s="1"/>
  <c r="C1811" i="5"/>
  <c r="AB1811" i="5" s="1"/>
  <c r="C1812" i="5"/>
  <c r="AB1812" i="5" s="1"/>
  <c r="C1813" i="5"/>
  <c r="AB1813" i="5"/>
  <c r="C1814" i="5"/>
  <c r="AB1814" i="5" s="1"/>
  <c r="C1815" i="5"/>
  <c r="AB1815" i="5" s="1"/>
  <c r="C1816" i="5"/>
  <c r="AB1816" i="5" s="1"/>
  <c r="C1817" i="5"/>
  <c r="AB1817" i="5" s="1"/>
  <c r="C1818" i="5"/>
  <c r="AB1818" i="5" s="1"/>
  <c r="C1819" i="5"/>
  <c r="AB1819" i="5" s="1"/>
  <c r="C1820" i="5"/>
  <c r="AB1820" i="5" s="1"/>
  <c r="C1821" i="5"/>
  <c r="AB1821" i="5" s="1"/>
  <c r="C1822" i="5"/>
  <c r="AB1822" i="5" s="1"/>
  <c r="C1823" i="5"/>
  <c r="AB1823" i="5" s="1"/>
  <c r="C1824" i="5"/>
  <c r="AB1824" i="5" s="1"/>
  <c r="C1825" i="5"/>
  <c r="AB1825" i="5"/>
  <c r="C1826" i="5"/>
  <c r="AB1826" i="5" s="1"/>
  <c r="C1827" i="5"/>
  <c r="AB1827" i="5" s="1"/>
  <c r="C1828" i="5"/>
  <c r="AB1828" i="5" s="1"/>
  <c r="C1829" i="5"/>
  <c r="AB1829" i="5" s="1"/>
  <c r="C1830" i="5"/>
  <c r="AB1830" i="5" s="1"/>
  <c r="C1831" i="5"/>
  <c r="AB1831" i="5" s="1"/>
  <c r="C1832" i="5"/>
  <c r="AB1832" i="5" s="1"/>
  <c r="C1833" i="5"/>
  <c r="AB1833" i="5" s="1"/>
  <c r="C1834" i="5"/>
  <c r="AB1834" i="5" s="1"/>
  <c r="C1835" i="5"/>
  <c r="AB1835" i="5" s="1"/>
  <c r="C1836" i="5"/>
  <c r="AB1836" i="5" s="1"/>
  <c r="C1837" i="5"/>
  <c r="AB1837" i="5"/>
  <c r="C1838" i="5"/>
  <c r="AB1838" i="5" s="1"/>
  <c r="C1839" i="5"/>
  <c r="AB1839" i="5" s="1"/>
  <c r="C1840" i="5"/>
  <c r="AB1840" i="5" s="1"/>
  <c r="C1841" i="5"/>
  <c r="AB1841" i="5" s="1"/>
  <c r="C1842" i="5"/>
  <c r="AB1842" i="5" s="1"/>
  <c r="C1843" i="5"/>
  <c r="AB1843" i="5" s="1"/>
  <c r="C1844" i="5"/>
  <c r="AB1844" i="5" s="1"/>
  <c r="C1845" i="5"/>
  <c r="AB1845" i="5" s="1"/>
  <c r="C1846" i="5"/>
  <c r="AB1846" i="5" s="1"/>
  <c r="C1847" i="5"/>
  <c r="AB1847" i="5" s="1"/>
  <c r="C1848" i="5"/>
  <c r="AB1848" i="5" s="1"/>
  <c r="C1849" i="5"/>
  <c r="AB1849" i="5"/>
  <c r="C1850" i="5"/>
  <c r="AB1850" i="5" s="1"/>
  <c r="C1851" i="5"/>
  <c r="AB1851" i="5" s="1"/>
  <c r="C1852" i="5"/>
  <c r="AB1852" i="5" s="1"/>
  <c r="C1853" i="5"/>
  <c r="AB1853" i="5" s="1"/>
  <c r="C1854" i="5"/>
  <c r="AB1854" i="5" s="1"/>
  <c r="C1855" i="5"/>
  <c r="AB1855" i="5" s="1"/>
  <c r="C1856" i="5"/>
  <c r="AB1856" i="5" s="1"/>
  <c r="C1857" i="5"/>
  <c r="AB1857" i="5" s="1"/>
  <c r="C1858" i="5"/>
  <c r="AB1858" i="5" s="1"/>
  <c r="C1859" i="5"/>
  <c r="AB1859" i="5" s="1"/>
  <c r="C1860" i="5"/>
  <c r="AB1860" i="5" s="1"/>
  <c r="C1861" i="5"/>
  <c r="AB1861" i="5"/>
  <c r="C1862" i="5"/>
  <c r="AB1862" i="5" s="1"/>
  <c r="C1863" i="5"/>
  <c r="AB1863" i="5" s="1"/>
  <c r="C1864" i="5"/>
  <c r="AB1864" i="5" s="1"/>
  <c r="C1865" i="5"/>
  <c r="AB1865" i="5" s="1"/>
  <c r="C1866" i="5"/>
  <c r="AB1866" i="5" s="1"/>
  <c r="C1867" i="5"/>
  <c r="AB1867" i="5" s="1"/>
  <c r="C1868" i="5"/>
  <c r="AB1868" i="5" s="1"/>
  <c r="C1869" i="5"/>
  <c r="AB1869" i="5" s="1"/>
  <c r="C1870" i="5"/>
  <c r="AB1870" i="5" s="1"/>
  <c r="C1871" i="5"/>
  <c r="AB1871" i="5" s="1"/>
  <c r="C1872" i="5"/>
  <c r="AB1872" i="5" s="1"/>
  <c r="C1873" i="5"/>
  <c r="AB1873" i="5" s="1"/>
  <c r="C1874" i="5"/>
  <c r="AB1874" i="5" s="1"/>
  <c r="C1875" i="5"/>
  <c r="AB1875" i="5" s="1"/>
  <c r="C1876" i="5"/>
  <c r="AB1876" i="5" s="1"/>
  <c r="C1877" i="5"/>
  <c r="AB1877" i="5" s="1"/>
  <c r="C1878" i="5"/>
  <c r="AB1878" i="5" s="1"/>
  <c r="C1879" i="5"/>
  <c r="AB1879" i="5"/>
  <c r="C1880" i="5"/>
  <c r="AB1880" i="5" s="1"/>
  <c r="C1881" i="5"/>
  <c r="AB1881" i="5" s="1"/>
  <c r="C1882" i="5"/>
  <c r="AB1882" i="5" s="1"/>
  <c r="C1883" i="5"/>
  <c r="AB1883" i="5" s="1"/>
  <c r="C1884" i="5"/>
  <c r="AB1884" i="5" s="1"/>
  <c r="C1885" i="5"/>
  <c r="AB1885" i="5"/>
  <c r="C1886" i="5"/>
  <c r="AB1886" i="5" s="1"/>
  <c r="C1887" i="5"/>
  <c r="AB1887" i="5" s="1"/>
  <c r="C1888" i="5"/>
  <c r="AB1888" i="5" s="1"/>
  <c r="C1889" i="5"/>
  <c r="AB1889" i="5" s="1"/>
  <c r="C1890" i="5"/>
  <c r="AB1890" i="5" s="1"/>
  <c r="C1891" i="5"/>
  <c r="AB1891" i="5" s="1"/>
  <c r="C1892" i="5"/>
  <c r="AB1892" i="5" s="1"/>
  <c r="C1893" i="5"/>
  <c r="AB1893" i="5" s="1"/>
  <c r="C1894" i="5"/>
  <c r="AB1894" i="5" s="1"/>
  <c r="C1895" i="5"/>
  <c r="AB1895" i="5" s="1"/>
  <c r="C1896" i="5"/>
  <c r="AB1896" i="5" s="1"/>
  <c r="C1897" i="5"/>
  <c r="AB1897" i="5"/>
  <c r="C1898" i="5"/>
  <c r="AB1898" i="5" s="1"/>
  <c r="C1899" i="5"/>
  <c r="AB1899" i="5" s="1"/>
  <c r="C1900" i="5"/>
  <c r="AB1900" i="5" s="1"/>
  <c r="C1901" i="5"/>
  <c r="AB1901" i="5" s="1"/>
  <c r="C1902" i="5"/>
  <c r="AB1902" i="5" s="1"/>
  <c r="C1903" i="5"/>
  <c r="AB1903" i="5" s="1"/>
  <c r="C1904" i="5"/>
  <c r="AB1904" i="5" s="1"/>
  <c r="C1905" i="5"/>
  <c r="AB1905" i="5" s="1"/>
  <c r="C1906" i="5"/>
  <c r="AB1906" i="5" s="1"/>
  <c r="C1907" i="5"/>
  <c r="AB1907" i="5"/>
  <c r="C1908" i="5"/>
  <c r="AB1908" i="5" s="1"/>
  <c r="C1909" i="5"/>
  <c r="AB1909" i="5"/>
  <c r="C1910" i="5"/>
  <c r="AB1910" i="5" s="1"/>
  <c r="C1911" i="5"/>
  <c r="AB1911" i="5" s="1"/>
  <c r="C1912" i="5"/>
  <c r="AB1912" i="5" s="1"/>
  <c r="C1913" i="5"/>
  <c r="AB1913" i="5" s="1"/>
  <c r="C1914" i="5"/>
  <c r="AB1914" i="5" s="1"/>
  <c r="C1915" i="5"/>
  <c r="AB1915" i="5" s="1"/>
  <c r="C1916" i="5"/>
  <c r="AB1916" i="5" s="1"/>
  <c r="C1917" i="5"/>
  <c r="AB1917" i="5" s="1"/>
  <c r="C1918" i="5"/>
  <c r="AB1918" i="5" s="1"/>
  <c r="C1919" i="5"/>
  <c r="C1920" i="5"/>
  <c r="AB1920" i="5" s="1"/>
  <c r="C1921" i="5"/>
  <c r="AB1921" i="5" s="1"/>
  <c r="C1922" i="5"/>
  <c r="AB1922" i="5" s="1"/>
  <c r="C1923" i="5"/>
  <c r="AB1923" i="5" s="1"/>
  <c r="C1924" i="5"/>
  <c r="AB1924" i="5" s="1"/>
  <c r="C1925" i="5"/>
  <c r="AB1925" i="5"/>
  <c r="C1926" i="5"/>
  <c r="AB1926" i="5" s="1"/>
  <c r="C1927" i="5"/>
  <c r="AB1927" i="5"/>
  <c r="C1928" i="5"/>
  <c r="AB1928" i="5" s="1"/>
  <c r="C1929" i="5"/>
  <c r="AB1929" i="5" s="1"/>
  <c r="C1930" i="5"/>
  <c r="AB1930" i="5" s="1"/>
  <c r="C1931" i="5"/>
  <c r="AB1931" i="5" s="1"/>
  <c r="C1932" i="5"/>
  <c r="AB1932" i="5" s="1"/>
  <c r="C1933" i="5"/>
  <c r="AB1933" i="5" s="1"/>
  <c r="C1934" i="5"/>
  <c r="AB1934" i="5" s="1"/>
  <c r="C1935" i="5"/>
  <c r="AB1935" i="5" s="1"/>
  <c r="C1936" i="5"/>
  <c r="AB1936" i="5" s="1"/>
  <c r="C1937" i="5"/>
  <c r="AB1937" i="5"/>
  <c r="C1938" i="5"/>
  <c r="AB1938" i="5" s="1"/>
  <c r="C1939" i="5"/>
  <c r="AB1939" i="5" s="1"/>
  <c r="C1940" i="5"/>
  <c r="AB1940" i="5" s="1"/>
  <c r="C1941" i="5"/>
  <c r="AB1941" i="5" s="1"/>
  <c r="C1942" i="5"/>
  <c r="AB1942" i="5" s="1"/>
  <c r="C1943" i="5"/>
  <c r="AB1943" i="5"/>
  <c r="C1944" i="5"/>
  <c r="AB1944" i="5" s="1"/>
  <c r="C1945" i="5"/>
  <c r="AB1945" i="5"/>
  <c r="C1946" i="5"/>
  <c r="AB1946" i="5" s="1"/>
  <c r="C1947" i="5"/>
  <c r="AB1947" i="5" s="1"/>
  <c r="C1948" i="5"/>
  <c r="AB1948" i="5" s="1"/>
  <c r="C1949" i="5"/>
  <c r="AB1949" i="5" s="1"/>
  <c r="C1950" i="5"/>
  <c r="AB1950" i="5" s="1"/>
  <c r="C1951" i="5"/>
  <c r="AB1951" i="5" s="1"/>
  <c r="C1952" i="5"/>
  <c r="AB1952" i="5" s="1"/>
  <c r="C1953" i="5"/>
  <c r="AB1953" i="5" s="1"/>
  <c r="C1954" i="5"/>
  <c r="AB1954" i="5" s="1"/>
  <c r="C1955" i="5"/>
  <c r="AB1955" i="5"/>
  <c r="C1956" i="5"/>
  <c r="AB1956" i="5" s="1"/>
  <c r="C1957" i="5"/>
  <c r="AB1957" i="5" s="1"/>
  <c r="C1958" i="5"/>
  <c r="AB1958" i="5" s="1"/>
  <c r="C1959" i="5"/>
  <c r="AB1959" i="5" s="1"/>
  <c r="C1960" i="5"/>
  <c r="AB1960" i="5" s="1"/>
  <c r="C1961" i="5"/>
  <c r="AB1961" i="5"/>
  <c r="C1962" i="5"/>
  <c r="AB1962" i="5" s="1"/>
  <c r="C1963" i="5"/>
  <c r="AB1963" i="5"/>
  <c r="C1964" i="5"/>
  <c r="AB1964" i="5" s="1"/>
  <c r="C1965" i="5"/>
  <c r="AB1965" i="5" s="1"/>
  <c r="C1966" i="5"/>
  <c r="AB1966" i="5" s="1"/>
  <c r="C1967" i="5"/>
  <c r="AB1967" i="5" s="1"/>
  <c r="C1968" i="5"/>
  <c r="AB1968" i="5" s="1"/>
  <c r="C1969" i="5"/>
  <c r="AB1969" i="5" s="1"/>
  <c r="C1970" i="5"/>
  <c r="AB1970" i="5" s="1"/>
  <c r="C1971" i="5"/>
  <c r="AB1971" i="5" s="1"/>
  <c r="C1972" i="5"/>
  <c r="AB1972" i="5" s="1"/>
  <c r="C1973" i="5"/>
  <c r="AB1973" i="5"/>
  <c r="C1974" i="5"/>
  <c r="C1975" i="5"/>
  <c r="AB1975" i="5" s="1"/>
  <c r="C1976" i="5"/>
  <c r="AB1976" i="5" s="1"/>
  <c r="C1977" i="5"/>
  <c r="AB1977" i="5" s="1"/>
  <c r="C1978" i="5"/>
  <c r="AB1978" i="5" s="1"/>
  <c r="C1979" i="5"/>
  <c r="AB1979" i="5"/>
  <c r="C1980" i="5"/>
  <c r="AB1980" i="5" s="1"/>
  <c r="C1981" i="5"/>
  <c r="AB1981" i="5"/>
  <c r="C1982" i="5"/>
  <c r="AB1982" i="5" s="1"/>
  <c r="C1983" i="5"/>
  <c r="C1984" i="5"/>
  <c r="AB1984" i="5" s="1"/>
  <c r="C1985" i="5"/>
  <c r="AB1985" i="5" s="1"/>
  <c r="C1986" i="5"/>
  <c r="AB1986" i="5" s="1"/>
  <c r="C1987" i="5"/>
  <c r="AB1987" i="5" s="1"/>
  <c r="C1988" i="5"/>
  <c r="AB1988" i="5" s="1"/>
  <c r="C1989" i="5"/>
  <c r="AB1989" i="5" s="1"/>
  <c r="C1990" i="5"/>
  <c r="AB1990" i="5" s="1"/>
  <c r="C1991" i="5"/>
  <c r="AB1991" i="5" s="1"/>
  <c r="C1992" i="5"/>
  <c r="AB1992" i="5" s="1"/>
  <c r="C1993" i="5"/>
  <c r="AB1993" i="5" s="1"/>
  <c r="C1994" i="5"/>
  <c r="AB1994" i="5" s="1"/>
  <c r="C1995" i="5"/>
  <c r="AB1995" i="5" s="1"/>
  <c r="C1996" i="5"/>
  <c r="AB1996" i="5" s="1"/>
  <c r="C1997" i="5"/>
  <c r="AB1997" i="5"/>
  <c r="C1998" i="5"/>
  <c r="C1999" i="5"/>
  <c r="AB1999" i="5"/>
  <c r="C2000" i="5"/>
  <c r="AB2000" i="5" s="1"/>
  <c r="C2001" i="5"/>
  <c r="AB2001" i="5" s="1"/>
  <c r="C2002" i="5"/>
  <c r="AB2002" i="5" s="1"/>
  <c r="C2003" i="5"/>
  <c r="AB2003" i="5" s="1"/>
  <c r="C2004" i="5"/>
  <c r="AB2004" i="5" s="1"/>
  <c r="C2005" i="5"/>
  <c r="AB2005" i="5" s="1"/>
  <c r="C2006" i="5"/>
  <c r="AB2006" i="5" s="1"/>
  <c r="C2007" i="5"/>
  <c r="AB2007" i="5" s="1"/>
  <c r="C2008" i="5"/>
  <c r="AB2008" i="5" s="1"/>
  <c r="C2009" i="5"/>
  <c r="AB2009" i="5"/>
  <c r="C2010" i="5"/>
  <c r="AB2010" i="5" s="1"/>
  <c r="C2011" i="5"/>
  <c r="AB2011" i="5" s="1"/>
  <c r="C2012" i="5"/>
  <c r="AB2012" i="5" s="1"/>
  <c r="C2013" i="5"/>
  <c r="AB2013" i="5" s="1"/>
  <c r="C2014" i="5"/>
  <c r="AB2014" i="5" s="1"/>
  <c r="C2015" i="5"/>
  <c r="AB2015" i="5"/>
  <c r="C2016" i="5"/>
  <c r="AB2016" i="5" s="1"/>
  <c r="C2017" i="5"/>
  <c r="AB2017" i="5"/>
  <c r="C2018" i="5"/>
  <c r="AB2018" i="5" s="1"/>
  <c r="C2019" i="5"/>
  <c r="AB2019" i="5" s="1"/>
  <c r="C2020" i="5"/>
  <c r="AB2020" i="5" s="1"/>
  <c r="C2021" i="5"/>
  <c r="AB2021" i="5" s="1"/>
  <c r="C2022" i="5"/>
  <c r="AB2022" i="5" s="1"/>
  <c r="C2023" i="5"/>
  <c r="AB2023" i="5" s="1"/>
  <c r="C2024" i="5"/>
  <c r="AB2024" i="5" s="1"/>
  <c r="C2025" i="5"/>
  <c r="AB2025" i="5" s="1"/>
  <c r="C2026" i="5"/>
  <c r="AB2026" i="5" s="1"/>
  <c r="C2027" i="5"/>
  <c r="AB2027" i="5"/>
  <c r="C2028" i="5"/>
  <c r="AB2028" i="5" s="1"/>
  <c r="C2029" i="5"/>
  <c r="AB2029" i="5" s="1"/>
  <c r="C2030" i="5"/>
  <c r="AB2030" i="5" s="1"/>
  <c r="C2031" i="5"/>
  <c r="AB2031" i="5" s="1"/>
  <c r="C2032" i="5"/>
  <c r="AB2032" i="5" s="1"/>
  <c r="C2033" i="5"/>
  <c r="AB2033" i="5"/>
  <c r="C2034" i="5"/>
  <c r="AB2034" i="5" s="1"/>
  <c r="C2035" i="5"/>
  <c r="AB2035" i="5"/>
  <c r="C2036" i="5"/>
  <c r="AB2036" i="5" s="1"/>
  <c r="C2037" i="5"/>
  <c r="AB2037" i="5" s="1"/>
  <c r="C2038" i="5"/>
  <c r="AB2038" i="5" s="1"/>
  <c r="C2039" i="5"/>
  <c r="AB2039" i="5" s="1"/>
  <c r="C2040" i="5"/>
  <c r="AB2040" i="5" s="1"/>
  <c r="C2041" i="5"/>
  <c r="AB2041" i="5" s="1"/>
  <c r="C2042" i="5"/>
  <c r="AB2042" i="5" s="1"/>
  <c r="C2043" i="5"/>
  <c r="AB2043" i="5" s="1"/>
  <c r="C2044" i="5"/>
  <c r="AB2044" i="5" s="1"/>
  <c r="C2045" i="5"/>
  <c r="AB2045" i="5"/>
  <c r="C2046" i="5"/>
  <c r="C2047" i="5"/>
  <c r="AB2047" i="5" s="1"/>
  <c r="C2048" i="5"/>
  <c r="AB2048" i="5" s="1"/>
  <c r="C2049" i="5"/>
  <c r="AB2049" i="5" s="1"/>
  <c r="C2050" i="5"/>
  <c r="AB2050" i="5" s="1"/>
  <c r="C2051" i="5"/>
  <c r="AB2051" i="5"/>
  <c r="C2052" i="5"/>
  <c r="AB2052" i="5" s="1"/>
  <c r="C2053" i="5"/>
  <c r="AB2053" i="5"/>
  <c r="C2054" i="5"/>
  <c r="AB2054" i="5" s="1"/>
  <c r="C2055" i="5"/>
  <c r="AB2055" i="5" s="1"/>
  <c r="C2056" i="5"/>
  <c r="AB2056" i="5" s="1"/>
  <c r="C2057" i="5"/>
  <c r="AB2057" i="5" s="1"/>
  <c r="C2058" i="5"/>
  <c r="AB2058" i="5" s="1"/>
  <c r="C2059" i="5"/>
  <c r="AB2059" i="5" s="1"/>
  <c r="C2060" i="5"/>
  <c r="AB2060" i="5" s="1"/>
  <c r="C2061" i="5"/>
  <c r="AB2061" i="5" s="1"/>
  <c r="C2062" i="5"/>
  <c r="AB2062" i="5" s="1"/>
  <c r="C2063" i="5"/>
  <c r="AB2063" i="5" s="1"/>
  <c r="C2064" i="5"/>
  <c r="AB2064" i="5" s="1"/>
  <c r="C2065" i="5"/>
  <c r="AB2065" i="5" s="1"/>
  <c r="C2066" i="5"/>
  <c r="AB2066" i="5" s="1"/>
  <c r="C2067" i="5"/>
  <c r="AB2067" i="5"/>
  <c r="C2068" i="5"/>
  <c r="AB2068" i="5" s="1"/>
  <c r="C2069" i="5"/>
  <c r="AB2069" i="5" s="1"/>
  <c r="C2070" i="5"/>
  <c r="AB2070" i="5" s="1"/>
  <c r="C2071" i="5"/>
  <c r="AB2071" i="5" s="1"/>
  <c r="C2072" i="5"/>
  <c r="AB2072" i="5" s="1"/>
  <c r="C2073" i="5"/>
  <c r="AB2073" i="5" s="1"/>
  <c r="C2074" i="5"/>
  <c r="AB2074" i="5" s="1"/>
  <c r="C2075" i="5"/>
  <c r="AB2075" i="5"/>
  <c r="C2076" i="5"/>
  <c r="AB2076" i="5"/>
  <c r="C2077" i="5"/>
  <c r="AB2077" i="5"/>
  <c r="C2078" i="5"/>
  <c r="AB2078" i="5" s="1"/>
  <c r="C2079" i="5"/>
  <c r="AB2079" i="5" s="1"/>
  <c r="C2080" i="5"/>
  <c r="AB2080" i="5" s="1"/>
  <c r="C2081" i="5"/>
  <c r="AB2081" i="5" s="1"/>
  <c r="C2082" i="5"/>
  <c r="AB2082" i="5"/>
  <c r="C2083" i="5"/>
  <c r="AB2083" i="5"/>
  <c r="C2084" i="5"/>
  <c r="AB2084" i="5" s="1"/>
  <c r="C2085" i="5"/>
  <c r="AB2085" i="5"/>
  <c r="C2086" i="5"/>
  <c r="AB2086" i="5" s="1"/>
  <c r="C2087" i="5"/>
  <c r="AB2087" i="5"/>
  <c r="C2088" i="5"/>
  <c r="AB2088" i="5" s="1"/>
  <c r="C2089" i="5"/>
  <c r="AB2089" i="5"/>
  <c r="C2090" i="5"/>
  <c r="AB2090" i="5" s="1"/>
  <c r="C2091" i="5"/>
  <c r="AB2091" i="5" s="1"/>
  <c r="C2092" i="5"/>
  <c r="AB2092" i="5" s="1"/>
  <c r="C2093" i="5"/>
  <c r="AB2093" i="5"/>
  <c r="C2094" i="5"/>
  <c r="AB2094" i="5"/>
  <c r="C2095" i="5"/>
  <c r="AB2095" i="5" s="1"/>
  <c r="C2096" i="5"/>
  <c r="AB2096" i="5" s="1"/>
  <c r="C2097" i="5"/>
  <c r="AB2097" i="5" s="1"/>
  <c r="C2098" i="5"/>
  <c r="AB2098" i="5" s="1"/>
  <c r="C2099" i="5"/>
  <c r="AB2099" i="5"/>
  <c r="C2100" i="5"/>
  <c r="AB2100" i="5"/>
  <c r="C2101" i="5"/>
  <c r="AB2101" i="5"/>
  <c r="C2102" i="5"/>
  <c r="AB2102" i="5" s="1"/>
  <c r="C2103" i="5"/>
  <c r="AB2103" i="5"/>
  <c r="C2104" i="5"/>
  <c r="AB2104" i="5" s="1"/>
  <c r="C2105" i="5"/>
  <c r="AB2105" i="5"/>
  <c r="C2106" i="5"/>
  <c r="AB2106" i="5"/>
  <c r="C2107" i="5"/>
  <c r="AB2107" i="5"/>
  <c r="C2108" i="5"/>
  <c r="AB2108" i="5" s="1"/>
  <c r="C2109" i="5"/>
  <c r="AB2109" i="5" s="1"/>
  <c r="C2110" i="5"/>
  <c r="AB2110" i="5" s="1"/>
  <c r="C2111" i="5"/>
  <c r="AB2111" i="5"/>
  <c r="C2112" i="5"/>
  <c r="AB2112" i="5"/>
  <c r="C2113" i="5"/>
  <c r="AB2113" i="5"/>
  <c r="C2114" i="5"/>
  <c r="AB2114" i="5" s="1"/>
  <c r="C2115" i="5"/>
  <c r="AB2115" i="5" s="1"/>
  <c r="C2116" i="5"/>
  <c r="C2117" i="5"/>
  <c r="AB2117" i="5" s="1"/>
  <c r="C2118" i="5"/>
  <c r="AB2118" i="5"/>
  <c r="C2119" i="5"/>
  <c r="AB2119" i="5"/>
  <c r="C2120" i="5"/>
  <c r="AB2120" i="5" s="1"/>
  <c r="C2121" i="5"/>
  <c r="AB2121" i="5"/>
  <c r="C2122" i="5"/>
  <c r="AB2122" i="5" s="1"/>
  <c r="C2123" i="5"/>
  <c r="AB2123" i="5"/>
  <c r="C2124" i="5"/>
  <c r="AB2124" i="5" s="1"/>
  <c r="C2125" i="5"/>
  <c r="AB2125" i="5"/>
  <c r="C2126" i="5"/>
  <c r="AB2126" i="5" s="1"/>
  <c r="C2127" i="5"/>
  <c r="AB2127" i="5" s="1"/>
  <c r="C2128" i="5"/>
  <c r="AB2128" i="5" s="1"/>
  <c r="C2129" i="5"/>
  <c r="AB2129" i="5" s="1"/>
  <c r="C2130" i="5"/>
  <c r="AB2130" i="5"/>
  <c r="C2131" i="5"/>
  <c r="AB2131" i="5" s="1"/>
  <c r="C2132" i="5"/>
  <c r="AB2132" i="5" s="1"/>
  <c r="C2133" i="5"/>
  <c r="AB2133" i="5" s="1"/>
  <c r="C2134" i="5"/>
  <c r="AB2134" i="5" s="1"/>
  <c r="C2135" i="5"/>
  <c r="AB2135" i="5"/>
  <c r="C2136" i="5"/>
  <c r="AB2136" i="5" s="1"/>
  <c r="C2137" i="5"/>
  <c r="AB2137" i="5"/>
  <c r="C2138" i="5"/>
  <c r="AB2138" i="5" s="1"/>
  <c r="C2139" i="5"/>
  <c r="AB2139" i="5"/>
  <c r="C2140" i="5"/>
  <c r="AB2140" i="5" s="1"/>
  <c r="C2141" i="5"/>
  <c r="AB2141" i="5"/>
  <c r="C2142" i="5"/>
  <c r="AB2142" i="5"/>
  <c r="C2143" i="5"/>
  <c r="AB2143" i="5" s="1"/>
  <c r="C2144" i="5"/>
  <c r="AB2144" i="5" s="1"/>
  <c r="C2145" i="5"/>
  <c r="AB2145" i="5" s="1"/>
  <c r="C2146" i="5"/>
  <c r="AB2146" i="5" s="1"/>
  <c r="C2147" i="5"/>
  <c r="AB2147" i="5"/>
  <c r="C2148" i="5"/>
  <c r="AB2148" i="5"/>
  <c r="C2149" i="5"/>
  <c r="AB2149" i="5"/>
  <c r="C2150" i="5"/>
  <c r="AB2150" i="5" s="1"/>
  <c r="C2151" i="5"/>
  <c r="AB2151" i="5" s="1"/>
  <c r="C2152" i="5"/>
  <c r="AB2152" i="5" s="1"/>
  <c r="C2153" i="5"/>
  <c r="AB2153" i="5" s="1"/>
  <c r="C2154" i="5"/>
  <c r="AB2154" i="5"/>
  <c r="C2155" i="5"/>
  <c r="AB2155" i="5"/>
  <c r="C2156" i="5"/>
  <c r="AB2156" i="5" s="1"/>
  <c r="C2157" i="5"/>
  <c r="AB2157" i="5"/>
  <c r="C2158" i="5"/>
  <c r="AB2158" i="5" s="1"/>
  <c r="C2159" i="5"/>
  <c r="AB2159" i="5"/>
  <c r="C2160" i="5"/>
  <c r="AB2160" i="5" s="1"/>
  <c r="C2161" i="5"/>
  <c r="AB2161" i="5"/>
  <c r="C2162" i="5"/>
  <c r="AB2162" i="5" s="1"/>
  <c r="C2163" i="5"/>
  <c r="AB2163" i="5" s="1"/>
  <c r="C2164" i="5"/>
  <c r="AB2164" i="5" s="1"/>
  <c r="C2165" i="5"/>
  <c r="AB2165" i="5"/>
  <c r="C2166" i="5"/>
  <c r="AB2166" i="5"/>
  <c r="C2167" i="5"/>
  <c r="AB2167" i="5" s="1"/>
  <c r="C2168" i="5"/>
  <c r="AB2168" i="5" s="1"/>
  <c r="C2169" i="5"/>
  <c r="AB2169" i="5" s="1"/>
  <c r="C2170" i="5"/>
  <c r="AB2170" i="5" s="1"/>
  <c r="C2171" i="5"/>
  <c r="AB2171" i="5"/>
  <c r="C2172" i="5"/>
  <c r="AB2172" i="5" s="1"/>
  <c r="C2173" i="5"/>
  <c r="AB2173" i="5"/>
  <c r="C2174" i="5"/>
  <c r="AB2174" i="5" s="1"/>
  <c r="C2175" i="5"/>
  <c r="AB2175" i="5"/>
  <c r="C2176" i="5"/>
  <c r="AB2176" i="5" s="1"/>
  <c r="C2177" i="5"/>
  <c r="AB2177" i="5"/>
  <c r="C2178" i="5"/>
  <c r="AB2178" i="5"/>
  <c r="C2179" i="5"/>
  <c r="AB2179" i="5" s="1"/>
  <c r="C2180" i="5"/>
  <c r="AB2180" i="5" s="1"/>
  <c r="C2181" i="5"/>
  <c r="AB2181" i="5" s="1"/>
  <c r="C2182" i="5"/>
  <c r="AB2182" i="5" s="1"/>
  <c r="C2183" i="5"/>
  <c r="AB2183" i="5"/>
  <c r="C2184" i="5"/>
  <c r="AB2184" i="5"/>
  <c r="C2185" i="5"/>
  <c r="AB2185" i="5"/>
  <c r="C2186" i="5"/>
  <c r="AB2186" i="5" s="1"/>
  <c r="C2187" i="5"/>
  <c r="AB2187" i="5" s="1"/>
  <c r="C2188" i="5"/>
  <c r="AB2188" i="5" s="1"/>
  <c r="C2189" i="5"/>
  <c r="AB2189" i="5" s="1"/>
  <c r="C2190" i="5"/>
  <c r="AB2190" i="5"/>
  <c r="C2191" i="5"/>
  <c r="AB2191" i="5"/>
  <c r="C2192" i="5"/>
  <c r="AB2192" i="5" s="1"/>
  <c r="C2193" i="5"/>
  <c r="AB2193" i="5"/>
  <c r="C2194" i="5"/>
  <c r="AB2194" i="5" s="1"/>
  <c r="C2195" i="5"/>
  <c r="AB2195" i="5"/>
  <c r="C2196" i="5"/>
  <c r="AB2196" i="5" s="1"/>
  <c r="C2197" i="5"/>
  <c r="AB2197" i="5"/>
  <c r="C2198" i="5"/>
  <c r="AB2198" i="5" s="1"/>
  <c r="C2199" i="5"/>
  <c r="AB2199" i="5" s="1"/>
  <c r="C2200" i="5"/>
  <c r="AB2200" i="5" s="1"/>
  <c r="C2201" i="5"/>
  <c r="AB2201" i="5" s="1"/>
  <c r="C2202" i="5"/>
  <c r="AB2202" i="5"/>
  <c r="C2203" i="5"/>
  <c r="AB2203" i="5" s="1"/>
  <c r="C2204" i="5"/>
  <c r="AB2204" i="5" s="1"/>
  <c r="C2205" i="5"/>
  <c r="AB2205" i="5" s="1"/>
  <c r="C2206" i="5"/>
  <c r="AB2206" i="5" s="1"/>
  <c r="C2207" i="5"/>
  <c r="AB2207" i="5"/>
  <c r="C2208" i="5"/>
  <c r="AB2208" i="5"/>
  <c r="C2209" i="5"/>
  <c r="AB2209" i="5"/>
  <c r="C2210" i="5"/>
  <c r="AB2210" i="5" s="1"/>
  <c r="C2211" i="5"/>
  <c r="AB2211" i="5"/>
  <c r="C2212" i="5"/>
  <c r="AB2212" i="5" s="1"/>
  <c r="C2213" i="5"/>
  <c r="AB2213" i="5"/>
  <c r="C2214" i="5"/>
  <c r="AB2214" i="5"/>
  <c r="C2215" i="5"/>
  <c r="AB2215" i="5"/>
  <c r="C2216" i="5"/>
  <c r="AB2216" i="5" s="1"/>
  <c r="C2217" i="5"/>
  <c r="AB2217" i="5" s="1"/>
  <c r="C2218" i="5"/>
  <c r="AB2218" i="5" s="1"/>
  <c r="C2219" i="5"/>
  <c r="AB2219" i="5"/>
  <c r="C2220" i="5"/>
  <c r="AB2220" i="5"/>
  <c r="C2221" i="5"/>
  <c r="AB2221" i="5"/>
  <c r="C2222" i="5"/>
  <c r="AB2222" i="5" s="1"/>
  <c r="C2223" i="5"/>
  <c r="AB2223" i="5" s="1"/>
  <c r="C2224" i="5"/>
  <c r="AB2224" i="5" s="1"/>
  <c r="C2225" i="5"/>
  <c r="AB2225" i="5" s="1"/>
  <c r="C2226" i="5"/>
  <c r="AB2226" i="5"/>
  <c r="C2227" i="5"/>
  <c r="AB2227" i="5"/>
  <c r="C2228" i="5"/>
  <c r="AB2228" i="5" s="1"/>
  <c r="C2229" i="5"/>
  <c r="AB2229" i="5"/>
  <c r="C2230" i="5"/>
  <c r="AB2230" i="5" s="1"/>
  <c r="C2231" i="5"/>
  <c r="AB2231" i="5" s="1"/>
  <c r="C2232" i="5"/>
  <c r="AB2232" i="5"/>
  <c r="C2233" i="5"/>
  <c r="AB2233" i="5" s="1"/>
  <c r="C2234" i="5"/>
  <c r="AB2234" i="5" s="1"/>
  <c r="C2235" i="5"/>
  <c r="AB2235" i="5"/>
  <c r="C2236" i="5"/>
  <c r="AB2236" i="5" s="1"/>
  <c r="C2237" i="5"/>
  <c r="AB2237" i="5"/>
  <c r="C2238" i="5"/>
  <c r="AB2238" i="5" s="1"/>
  <c r="C2239" i="5"/>
  <c r="AB2239" i="5"/>
  <c r="C2240" i="5"/>
  <c r="AB2240" i="5" s="1"/>
  <c r="C2241" i="5"/>
  <c r="AB2241" i="5" s="1"/>
  <c r="C2242" i="5"/>
  <c r="AB2242" i="5"/>
  <c r="C2243" i="5"/>
  <c r="AB2243" i="5" s="1"/>
  <c r="C2244" i="5"/>
  <c r="AB2244" i="5" s="1"/>
  <c r="C2245" i="5"/>
  <c r="AB2245" i="5"/>
  <c r="C2246" i="5"/>
  <c r="AB2246" i="5" s="1"/>
  <c r="C2247" i="5"/>
  <c r="AB2247" i="5"/>
  <c r="C2248" i="5"/>
  <c r="AB2248" i="5"/>
  <c r="C2249" i="5"/>
  <c r="AB2249" i="5" s="1"/>
  <c r="C2250" i="5"/>
  <c r="AB2250" i="5"/>
  <c r="C2251" i="5"/>
  <c r="AB2251" i="5" s="1"/>
  <c r="C2252" i="5"/>
  <c r="AB2252" i="5" s="1"/>
  <c r="C2253" i="5"/>
  <c r="AB2253" i="5" s="1"/>
  <c r="C2254" i="5"/>
  <c r="AB2254" i="5" s="1"/>
  <c r="C2255" i="5"/>
  <c r="AB2255" i="5" s="1"/>
  <c r="C2256" i="5"/>
  <c r="AB2256" i="5" s="1"/>
  <c r="C2257" i="5"/>
  <c r="AB2257" i="5" s="1"/>
  <c r="C2258" i="5"/>
  <c r="AB2258" i="5" s="1"/>
  <c r="C2259" i="5"/>
  <c r="AB2259" i="5"/>
  <c r="C2260" i="5"/>
  <c r="AB2260" i="5"/>
  <c r="C2261" i="5"/>
  <c r="AB2261" i="5"/>
  <c r="C2262" i="5"/>
  <c r="AB2262" i="5"/>
  <c r="C2263" i="5"/>
  <c r="AB2263" i="5"/>
  <c r="C2264" i="5"/>
  <c r="AB2264" i="5" s="1"/>
  <c r="C2265" i="5"/>
  <c r="AB2265" i="5"/>
  <c r="C2266" i="5"/>
  <c r="AB2266" i="5" s="1"/>
  <c r="C2267" i="5"/>
  <c r="AB2267" i="5" s="1"/>
  <c r="C2268" i="5"/>
  <c r="AB2268" i="5" s="1"/>
  <c r="C2269" i="5"/>
  <c r="AB2269" i="5" s="1"/>
  <c r="C2270" i="5"/>
  <c r="AB2270" i="5" s="1"/>
  <c r="C2271" i="5"/>
  <c r="AB2271" i="5" s="1"/>
  <c r="C2272" i="5"/>
  <c r="AB2272" i="5"/>
  <c r="C2273" i="5"/>
  <c r="AB2273" i="5"/>
  <c r="C2274" i="5"/>
  <c r="AB2274" i="5"/>
  <c r="C2275" i="5"/>
  <c r="AB2275" i="5"/>
  <c r="C2276" i="5"/>
  <c r="AB2276" i="5" s="1"/>
  <c r="C2277" i="5"/>
  <c r="AB2277" i="5" s="1"/>
  <c r="C2278" i="5"/>
  <c r="AB2278" i="5"/>
  <c r="C2279" i="5"/>
  <c r="AB2279" i="5" s="1"/>
  <c r="C2280" i="5"/>
  <c r="AB2280" i="5" s="1"/>
  <c r="C2281" i="5"/>
  <c r="AB2281" i="5"/>
  <c r="C2282" i="5"/>
  <c r="AB2282" i="5" s="1"/>
  <c r="C2283" i="5"/>
  <c r="AB2283" i="5"/>
  <c r="C2284" i="5"/>
  <c r="AB2284" i="5" s="1"/>
  <c r="C2285" i="5"/>
  <c r="AB2285" i="5"/>
  <c r="C2286" i="5"/>
  <c r="AB2286" i="5"/>
  <c r="C2287" i="5"/>
  <c r="AB2287" i="5"/>
  <c r="C2288" i="5"/>
  <c r="AB2288" i="5" s="1"/>
  <c r="C2289" i="5"/>
  <c r="AB2289" i="5" s="1"/>
  <c r="C2290" i="5"/>
  <c r="AB2290" i="5" s="1"/>
  <c r="C2291" i="5"/>
  <c r="AB2291" i="5"/>
  <c r="C2292" i="5"/>
  <c r="AB2292" i="5" s="1"/>
  <c r="C2293" i="5"/>
  <c r="AB2293" i="5" s="1"/>
  <c r="C2294" i="5"/>
  <c r="AB2294" i="5" s="1"/>
  <c r="C2295" i="5"/>
  <c r="AB2295" i="5"/>
  <c r="C2296" i="5"/>
  <c r="AB2296" i="5"/>
  <c r="C2297" i="5"/>
  <c r="AB2297" i="5" s="1"/>
  <c r="C2298" i="5"/>
  <c r="C2299" i="5"/>
  <c r="AB2299" i="5"/>
  <c r="C2300" i="5"/>
  <c r="AB2300" i="5" s="1"/>
  <c r="C2301" i="5"/>
  <c r="AB2301" i="5" s="1"/>
  <c r="C2302" i="5"/>
  <c r="AB2302" i="5" s="1"/>
  <c r="C2303" i="5"/>
  <c r="AB2303" i="5" s="1"/>
  <c r="C2304" i="5"/>
  <c r="AB2304" i="5"/>
  <c r="C2305" i="5"/>
  <c r="AB2305" i="5" s="1"/>
  <c r="C2306" i="5"/>
  <c r="AB2306" i="5" s="1"/>
  <c r="C2307" i="5"/>
  <c r="C2308" i="5"/>
  <c r="AB2308" i="5" s="1"/>
  <c r="C2309" i="5"/>
  <c r="AB2309" i="5"/>
  <c r="C2310" i="5"/>
  <c r="AB2310" i="5" s="1"/>
  <c r="C2311" i="5"/>
  <c r="AB2311" i="5"/>
  <c r="C2312" i="5"/>
  <c r="AB2312" i="5" s="1"/>
  <c r="C2313" i="5"/>
  <c r="AB2313" i="5" s="1"/>
  <c r="C2314" i="5"/>
  <c r="AB2314" i="5" s="1"/>
  <c r="C2315" i="5"/>
  <c r="AB2315" i="5" s="1"/>
  <c r="C2316" i="5"/>
  <c r="AB2316" i="5" s="1"/>
  <c r="C2317" i="5"/>
  <c r="AB2317" i="5"/>
  <c r="C2318" i="5"/>
  <c r="AB2318" i="5" s="1"/>
  <c r="C2319" i="5"/>
  <c r="AB2319" i="5"/>
  <c r="C2320" i="5"/>
  <c r="AB2320" i="5"/>
  <c r="C2321" i="5"/>
  <c r="AB2321" i="5"/>
  <c r="C2322" i="5"/>
  <c r="AB2322" i="5"/>
  <c r="C2323" i="5"/>
  <c r="AB2323" i="5" s="1"/>
  <c r="C2324" i="5"/>
  <c r="AB2324" i="5" s="1"/>
  <c r="C2325" i="5"/>
  <c r="AB2325" i="5" s="1"/>
  <c r="C2326" i="5"/>
  <c r="AB2326" i="5" s="1"/>
  <c r="C2327" i="5"/>
  <c r="AB2327" i="5"/>
  <c r="C2328" i="5"/>
  <c r="AB2328" i="5" s="1"/>
  <c r="C2329" i="5"/>
  <c r="AB2329" i="5" s="1"/>
  <c r="C2330" i="5"/>
  <c r="AB2330" i="5" s="1"/>
  <c r="C2331" i="5"/>
  <c r="AB2331" i="5"/>
  <c r="C2332" i="5"/>
  <c r="AB2332" i="5"/>
  <c r="C2333" i="5"/>
  <c r="AB2333" i="5"/>
  <c r="C2334" i="5"/>
  <c r="AB2334" i="5" s="1"/>
  <c r="C2335" i="5"/>
  <c r="AB2335" i="5"/>
  <c r="C2336" i="5"/>
  <c r="AB2336" i="5" s="1"/>
  <c r="C2337" i="5"/>
  <c r="AB2337" i="5"/>
  <c r="C2338" i="5"/>
  <c r="AB2338" i="5" s="1"/>
  <c r="C2339" i="5"/>
  <c r="AB2339" i="5" s="1"/>
  <c r="C2340" i="5"/>
  <c r="AB2340" i="5" s="1"/>
  <c r="C2341" i="5"/>
  <c r="AB2341" i="5" s="1"/>
  <c r="C2342" i="5"/>
  <c r="AB2342" i="5" s="1"/>
  <c r="C2343" i="5"/>
  <c r="AB2343" i="5" s="1"/>
  <c r="C2344" i="5"/>
  <c r="AB2344" i="5"/>
  <c r="C2345" i="5"/>
  <c r="AB2345" i="5"/>
  <c r="C2346" i="5"/>
  <c r="AB2346" i="5"/>
  <c r="C2347" i="5"/>
  <c r="AB2347" i="5"/>
  <c r="C2348" i="5"/>
  <c r="AB2348" i="5" s="1"/>
  <c r="C2349" i="5"/>
  <c r="AB2349" i="5" s="1"/>
  <c r="C2350" i="5"/>
  <c r="AB2350" i="5"/>
  <c r="C2351" i="5"/>
  <c r="AB2351" i="5" s="1"/>
  <c r="C2352" i="5"/>
  <c r="AB2352" i="5" s="1"/>
  <c r="C2353" i="5"/>
  <c r="AB2353" i="5"/>
  <c r="C2354" i="5"/>
  <c r="AB2354" i="5" s="1"/>
  <c r="C2355" i="5"/>
  <c r="AB2355" i="5"/>
  <c r="C2356" i="5"/>
  <c r="AB2356" i="5" s="1"/>
  <c r="C2357" i="5"/>
  <c r="AB2357" i="5"/>
  <c r="C2358" i="5"/>
  <c r="AB2358" i="5"/>
  <c r="C2359" i="5"/>
  <c r="AB2359" i="5"/>
  <c r="C2360" i="5"/>
  <c r="AB2360" i="5" s="1"/>
  <c r="C2361" i="5"/>
  <c r="AB2361" i="5" s="1"/>
  <c r="C2362" i="5"/>
  <c r="C2363" i="5"/>
  <c r="AB2363" i="5"/>
  <c r="C2364" i="5"/>
  <c r="AB2364" i="5" s="1"/>
  <c r="C2365" i="5"/>
  <c r="AB2365" i="5" s="1"/>
  <c r="C2366" i="5"/>
  <c r="AB2366" i="5" s="1"/>
  <c r="C2367" i="5"/>
  <c r="AB2367" i="5" s="1"/>
  <c r="C2368" i="5"/>
  <c r="AB2368" i="5"/>
  <c r="C2369" i="5"/>
  <c r="AB2369" i="5" s="1"/>
  <c r="C2370" i="5"/>
  <c r="AB2370" i="5"/>
  <c r="C2371" i="5"/>
  <c r="AB2371" i="5"/>
  <c r="C2372" i="5"/>
  <c r="AB2372" i="5" s="1"/>
  <c r="C2373" i="5"/>
  <c r="AB2373" i="5"/>
  <c r="C2374" i="5"/>
  <c r="AB2374" i="5" s="1"/>
  <c r="C2375" i="5"/>
  <c r="AB2375" i="5" s="1"/>
  <c r="C2376" i="5"/>
  <c r="AB2376" i="5"/>
  <c r="C2377" i="5"/>
  <c r="AB2377" i="5" s="1"/>
  <c r="C2378" i="5"/>
  <c r="AB2378" i="5" s="1"/>
  <c r="C2379" i="5"/>
  <c r="AB2379" i="5"/>
  <c r="C2380" i="5"/>
  <c r="AB2380" i="5" s="1"/>
  <c r="C2381" i="5"/>
  <c r="AB2381" i="5" s="1"/>
  <c r="C2382" i="5"/>
  <c r="AB2382" i="5"/>
  <c r="C2383" i="5"/>
  <c r="AB2383" i="5" s="1"/>
  <c r="C2384" i="5"/>
  <c r="AB2384" i="5" s="1"/>
  <c r="C2385" i="5"/>
  <c r="AB2385" i="5"/>
  <c r="C2386" i="5"/>
  <c r="AB2386" i="5" s="1"/>
  <c r="C2387" i="5"/>
  <c r="AB2387" i="5" s="1"/>
  <c r="C2388" i="5"/>
  <c r="AB2388" i="5"/>
  <c r="C2389" i="5"/>
  <c r="AB2389" i="5" s="1"/>
  <c r="C2390" i="5"/>
  <c r="AB2390" i="5" s="1"/>
  <c r="C2391" i="5"/>
  <c r="AB2391" i="5"/>
  <c r="C2392" i="5"/>
  <c r="AB2392" i="5" s="1"/>
  <c r="C2393" i="5"/>
  <c r="AB2393" i="5" s="1"/>
  <c r="C2394" i="5"/>
  <c r="AB2394" i="5"/>
  <c r="C2395" i="5"/>
  <c r="AB2395" i="5" s="1"/>
  <c r="C2396" i="5"/>
  <c r="AB2396" i="5" s="1"/>
  <c r="C2397" i="5"/>
  <c r="AB2397" i="5"/>
  <c r="C2398" i="5"/>
  <c r="AB2398" i="5" s="1"/>
  <c r="C2399" i="5"/>
  <c r="AB2399" i="5" s="1"/>
  <c r="C2400" i="5"/>
  <c r="AB2400" i="5"/>
  <c r="C2401" i="5"/>
  <c r="AB2401" i="5" s="1"/>
  <c r="C2402" i="5"/>
  <c r="AB2402" i="5" s="1"/>
  <c r="C2403" i="5"/>
  <c r="AB2403" i="5"/>
  <c r="C2404" i="5"/>
  <c r="AB2404" i="5" s="1"/>
  <c r="C2405" i="5"/>
  <c r="AB2405" i="5" s="1"/>
  <c r="C2406" i="5"/>
  <c r="AB2406" i="5"/>
  <c r="C2407" i="5"/>
  <c r="AB2407" i="5" s="1"/>
  <c r="C2408" i="5"/>
  <c r="AB2408" i="5" s="1"/>
  <c r="C2409" i="5"/>
  <c r="AB2409" i="5"/>
  <c r="C2410" i="5"/>
  <c r="AB2410" i="5" s="1"/>
  <c r="C2411" i="5"/>
  <c r="AB2411" i="5" s="1"/>
  <c r="C2412" i="5"/>
  <c r="AB2412" i="5"/>
  <c r="C2413" i="5"/>
  <c r="AB2413" i="5" s="1"/>
  <c r="C2414" i="5"/>
  <c r="AB2414" i="5" s="1"/>
  <c r="C2415" i="5"/>
  <c r="AB2415" i="5"/>
  <c r="C2416" i="5"/>
  <c r="AB2416" i="5" s="1"/>
  <c r="C2417" i="5"/>
  <c r="AB2417" i="5" s="1"/>
  <c r="C2418" i="5"/>
  <c r="AB2418" i="5"/>
  <c r="C2419" i="5"/>
  <c r="AB2419" i="5" s="1"/>
  <c r="C2420" i="5"/>
  <c r="AB2420" i="5" s="1"/>
  <c r="C2421" i="5"/>
  <c r="AB2421" i="5"/>
  <c r="C2422" i="5"/>
  <c r="AB2422" i="5" s="1"/>
  <c r="C2423" i="5"/>
  <c r="AB2423" i="5" s="1"/>
  <c r="C2424" i="5"/>
  <c r="AB2424" i="5"/>
  <c r="C2425" i="5"/>
  <c r="AB2425" i="5" s="1"/>
  <c r="C2426" i="5"/>
  <c r="AB2426" i="5" s="1"/>
  <c r="C2427" i="5"/>
  <c r="AB2427" i="5"/>
  <c r="C2428" i="5"/>
  <c r="AB2428" i="5" s="1"/>
  <c r="C2429" i="5"/>
  <c r="AB2429" i="5" s="1"/>
  <c r="C2430" i="5"/>
  <c r="AB2430" i="5"/>
  <c r="C2431" i="5"/>
  <c r="AB2431" i="5" s="1"/>
  <c r="C2432" i="5"/>
  <c r="AB2432" i="5" s="1"/>
  <c r="C2433" i="5"/>
  <c r="AB2433" i="5"/>
  <c r="C2434" i="5"/>
  <c r="AB2434" i="5" s="1"/>
  <c r="C2435" i="5"/>
  <c r="AB2435" i="5" s="1"/>
  <c r="C2436" i="5"/>
  <c r="AB2436" i="5"/>
  <c r="C2437" i="5"/>
  <c r="AB2437" i="5" s="1"/>
  <c r="C2438" i="5"/>
  <c r="AB2438" i="5" s="1"/>
  <c r="C2439" i="5"/>
  <c r="AB2439" i="5"/>
  <c r="C2440" i="5"/>
  <c r="AB2440" i="5" s="1"/>
  <c r="C2441" i="5"/>
  <c r="AB2441" i="5" s="1"/>
  <c r="C2442" i="5"/>
  <c r="AB2442" i="5"/>
  <c r="C2443" i="5"/>
  <c r="AB2443" i="5" s="1"/>
  <c r="C2444" i="5"/>
  <c r="AB2444" i="5" s="1"/>
  <c r="C2445" i="5"/>
  <c r="AB2445" i="5"/>
  <c r="C2446" i="5"/>
  <c r="AB2446" i="5" s="1"/>
  <c r="C2447" i="5"/>
  <c r="AB2447" i="5" s="1"/>
  <c r="C2448" i="5"/>
  <c r="AB2448" i="5"/>
  <c r="C2449" i="5"/>
  <c r="AB2449" i="5" s="1"/>
  <c r="C2450" i="5"/>
  <c r="AB2450" i="5" s="1"/>
  <c r="C2451" i="5"/>
  <c r="AB2451" i="5"/>
  <c r="C2452" i="5"/>
  <c r="AB2452" i="5" s="1"/>
  <c r="C2453" i="5"/>
  <c r="AB2453" i="5" s="1"/>
  <c r="C2454" i="5"/>
  <c r="AB2454" i="5"/>
  <c r="C2455" i="5"/>
  <c r="AB2455" i="5" s="1"/>
  <c r="C2456" i="5"/>
  <c r="AB2456" i="5" s="1"/>
  <c r="C2457" i="5"/>
  <c r="AB2457" i="5"/>
  <c r="C2458" i="5"/>
  <c r="AB2458" i="5" s="1"/>
  <c r="C2459" i="5"/>
  <c r="AB2459" i="5" s="1"/>
  <c r="C2460" i="5"/>
  <c r="AB2460" i="5"/>
  <c r="C2461" i="5"/>
  <c r="AB2461" i="5" s="1"/>
  <c r="C2462" i="5"/>
  <c r="AB2462" i="5" s="1"/>
  <c r="C2463" i="5"/>
  <c r="AB2463" i="5"/>
  <c r="C2464" i="5"/>
  <c r="AB2464" i="5" s="1"/>
  <c r="C2465" i="5"/>
  <c r="AB2465" i="5" s="1"/>
  <c r="C2466" i="5"/>
  <c r="AB2466" i="5"/>
  <c r="C2467" i="5"/>
  <c r="AB2467" i="5" s="1"/>
  <c r="C2468" i="5"/>
  <c r="AB2468" i="5" s="1"/>
  <c r="C2469" i="5"/>
  <c r="AB2469" i="5"/>
  <c r="C2470" i="5"/>
  <c r="AB2470" i="5" s="1"/>
  <c r="C2471" i="5"/>
  <c r="AB2471" i="5" s="1"/>
  <c r="C2472" i="5"/>
  <c r="AB2472" i="5"/>
  <c r="C2473" i="5"/>
  <c r="AB2473" i="5" s="1"/>
  <c r="C2474" i="5"/>
  <c r="AB2474" i="5" s="1"/>
  <c r="C2475" i="5"/>
  <c r="AB2475" i="5"/>
  <c r="C2476" i="5"/>
  <c r="AB2476" i="5" s="1"/>
  <c r="C2477" i="5"/>
  <c r="AB2477" i="5" s="1"/>
  <c r="C2478" i="5"/>
  <c r="AB2478" i="5"/>
  <c r="C2479" i="5"/>
  <c r="AB2479" i="5" s="1"/>
  <c r="C2480" i="5"/>
  <c r="AB2480" i="5" s="1"/>
  <c r="C2481" i="5"/>
  <c r="AB2481" i="5"/>
  <c r="C2482" i="5"/>
  <c r="AB2482" i="5" s="1"/>
  <c r="C2483" i="5"/>
  <c r="AB2483" i="5" s="1"/>
  <c r="C2484" i="5"/>
  <c r="AB2484" i="5"/>
  <c r="C2485" i="5"/>
  <c r="AB2485" i="5" s="1"/>
  <c r="C2486" i="5"/>
  <c r="AB2486" i="5" s="1"/>
  <c r="C2487" i="5"/>
  <c r="AB2487" i="5"/>
  <c r="C2488" i="5"/>
  <c r="AB2488" i="5" s="1"/>
  <c r="C2489" i="5"/>
  <c r="AB2489" i="5" s="1"/>
  <c r="C2490" i="5"/>
  <c r="AB2490" i="5"/>
  <c r="C2491" i="5"/>
  <c r="AB2491" i="5" s="1"/>
  <c r="C2492" i="5"/>
  <c r="AB2492" i="5" s="1"/>
  <c r="C2493" i="5"/>
  <c r="AB2493" i="5"/>
  <c r="C2494" i="5"/>
  <c r="AB2494" i="5" s="1"/>
  <c r="C2495" i="5"/>
  <c r="AB2495" i="5" s="1"/>
  <c r="C2496" i="5"/>
  <c r="AB2496" i="5"/>
  <c r="C2497" i="5"/>
  <c r="AB2497" i="5" s="1"/>
  <c r="C2498" i="5"/>
  <c r="AB2498" i="5" s="1"/>
  <c r="C2499" i="5"/>
  <c r="AB2499" i="5"/>
  <c r="C2500" i="5"/>
  <c r="B16" i="6"/>
  <c r="F24" i="6" s="1"/>
  <c r="F61" i="6" s="1"/>
  <c r="B2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V6" i="5"/>
  <c r="E6" i="5" s="1"/>
  <c r="V7" i="5"/>
  <c r="E7" i="5"/>
  <c r="X7" i="5" s="1"/>
  <c r="V8" i="5"/>
  <c r="E8" i="5"/>
  <c r="V9" i="5"/>
  <c r="E9" i="5"/>
  <c r="V10" i="5"/>
  <c r="E10" i="5"/>
  <c r="X10" i="5" s="1"/>
  <c r="V11" i="5"/>
  <c r="E11" i="5"/>
  <c r="X11" i="5" s="1"/>
  <c r="V12" i="5"/>
  <c r="E12" i="5" s="1"/>
  <c r="X12" i="5" s="1"/>
  <c r="V13" i="5"/>
  <c r="E13" i="5"/>
  <c r="X13" i="5" s="1"/>
  <c r="V14" i="5"/>
  <c r="E14" i="5"/>
  <c r="V15" i="5"/>
  <c r="E15" i="5"/>
  <c r="V16" i="5"/>
  <c r="E16" i="5"/>
  <c r="X16" i="5" s="1"/>
  <c r="V17" i="5"/>
  <c r="E17" i="5"/>
  <c r="X17" i="5" s="1"/>
  <c r="V18" i="5"/>
  <c r="E18" i="5" s="1"/>
  <c r="X18" i="5" s="1"/>
  <c r="V19" i="5"/>
  <c r="E19" i="5"/>
  <c r="X19" i="5" s="1"/>
  <c r="V20" i="5"/>
  <c r="E20" i="5"/>
  <c r="X20" i="5" s="1"/>
  <c r="V21" i="5"/>
  <c r="E21" i="5"/>
  <c r="V22" i="5"/>
  <c r="E22" i="5" s="1"/>
  <c r="V23" i="5"/>
  <c r="E23" i="5"/>
  <c r="V24" i="5"/>
  <c r="E24" i="5" s="1"/>
  <c r="X24" i="5" s="1"/>
  <c r="V25" i="5"/>
  <c r="E25" i="5"/>
  <c r="X25" i="5" s="1"/>
  <c r="V26" i="5"/>
  <c r="E26" i="5"/>
  <c r="X26" i="5" s="1"/>
  <c r="V27" i="5"/>
  <c r="E27" i="5"/>
  <c r="X27" i="5" s="1"/>
  <c r="V28" i="5"/>
  <c r="E28" i="5"/>
  <c r="V29" i="5"/>
  <c r="E29" i="5"/>
  <c r="X29" i="5" s="1"/>
  <c r="V30" i="5"/>
  <c r="E30" i="5" s="1"/>
  <c r="X30" i="5" s="1"/>
  <c r="V31" i="5"/>
  <c r="E31" i="5"/>
  <c r="X31" i="5" s="1"/>
  <c r="V32" i="5"/>
  <c r="E32" i="5"/>
  <c r="X32" i="5" s="1"/>
  <c r="V33" i="5"/>
  <c r="E33" i="5"/>
  <c r="X33" i="5" s="1"/>
  <c r="V34" i="5"/>
  <c r="E34" i="5" s="1"/>
  <c r="X34" i="5" s="1"/>
  <c r="V36" i="5"/>
  <c r="E36" i="5" s="1"/>
  <c r="V37" i="5"/>
  <c r="E37" i="5"/>
  <c r="V38" i="5"/>
  <c r="E38" i="5"/>
  <c r="X38" i="5" s="1"/>
  <c r="V39" i="5"/>
  <c r="E39" i="5"/>
  <c r="X39" i="5" s="1"/>
  <c r="V40" i="5"/>
  <c r="E40" i="5" s="1"/>
  <c r="X40" i="5" s="1"/>
  <c r="V41" i="5"/>
  <c r="E41" i="5"/>
  <c r="X41" i="5" s="1"/>
  <c r="V42" i="5"/>
  <c r="E42" i="5" s="1"/>
  <c r="X42" i="5" s="1"/>
  <c r="V43" i="5"/>
  <c r="E43" i="5"/>
  <c r="V44" i="5"/>
  <c r="E44" i="5"/>
  <c r="V45" i="5"/>
  <c r="E45" i="5"/>
  <c r="X45" i="5" s="1"/>
  <c r="V46" i="5"/>
  <c r="E46" i="5"/>
  <c r="X46" i="5" s="1"/>
  <c r="V47" i="5"/>
  <c r="E47" i="5"/>
  <c r="X47" i="5" s="1"/>
  <c r="V48" i="5"/>
  <c r="E48" i="5" s="1"/>
  <c r="X48" i="5" s="1"/>
  <c r="V49" i="5"/>
  <c r="E49" i="5"/>
  <c r="X49" i="5" s="1"/>
  <c r="V50" i="5"/>
  <c r="E50" i="5"/>
  <c r="V51" i="5"/>
  <c r="E51" i="5"/>
  <c r="X51" i="5" s="1"/>
  <c r="V52" i="5"/>
  <c r="E52" i="5" s="1"/>
  <c r="X52" i="5" s="1"/>
  <c r="V53" i="5"/>
  <c r="E53" i="5"/>
  <c r="X53" i="5" s="1"/>
  <c r="V54" i="5"/>
  <c r="E54" i="5" s="1"/>
  <c r="X54" i="5" s="1"/>
  <c r="V55" i="5"/>
  <c r="E55" i="5"/>
  <c r="X55" i="5" s="1"/>
  <c r="V56" i="5"/>
  <c r="E56" i="5"/>
  <c r="X56" i="5" s="1"/>
  <c r="V57" i="5"/>
  <c r="E57" i="5"/>
  <c r="V58" i="5"/>
  <c r="E58" i="5" s="1"/>
  <c r="V59" i="5"/>
  <c r="E59" i="5"/>
  <c r="V60" i="5"/>
  <c r="E60" i="5" s="1"/>
  <c r="X60" i="5" s="1"/>
  <c r="V61" i="5"/>
  <c r="E61" i="5"/>
  <c r="X61" i="5" s="1"/>
  <c r="V62" i="5"/>
  <c r="E62" i="5"/>
  <c r="X62" i="5" s="1"/>
  <c r="V63" i="5"/>
  <c r="E63" i="5"/>
  <c r="X63" i="5" s="1"/>
  <c r="V64" i="5"/>
  <c r="E64" i="5" s="1"/>
  <c r="V65" i="5"/>
  <c r="E65" i="5"/>
  <c r="V66" i="5"/>
  <c r="E66" i="5" s="1"/>
  <c r="X66" i="5" s="1"/>
  <c r="V67" i="5"/>
  <c r="E67" i="5"/>
  <c r="X67" i="5" s="1"/>
  <c r="V68" i="5"/>
  <c r="E68" i="5"/>
  <c r="X68" i="5" s="1"/>
  <c r="V69" i="5"/>
  <c r="E69" i="5"/>
  <c r="X69" i="5" s="1"/>
  <c r="V70" i="5"/>
  <c r="E70" i="5" s="1"/>
  <c r="X70" i="5" s="1"/>
  <c r="V71" i="5"/>
  <c r="E71" i="5"/>
  <c r="V72" i="5"/>
  <c r="E72" i="5" s="1"/>
  <c r="V73" i="5"/>
  <c r="E73" i="5"/>
  <c r="V74" i="5"/>
  <c r="E74" i="5"/>
  <c r="X74" i="5" s="1"/>
  <c r="V75" i="5"/>
  <c r="E75" i="5"/>
  <c r="X75" i="5" s="1"/>
  <c r="V76" i="5"/>
  <c r="E76" i="5"/>
  <c r="X76" i="5" s="1"/>
  <c r="V77" i="5"/>
  <c r="E77" i="5"/>
  <c r="X77" i="5" s="1"/>
  <c r="V78" i="5"/>
  <c r="E78" i="5" s="1"/>
  <c r="V79" i="5"/>
  <c r="E79" i="5"/>
  <c r="V80" i="5"/>
  <c r="E80" i="5"/>
  <c r="X80" i="5" s="1"/>
  <c r="V81" i="5"/>
  <c r="E81" i="5"/>
  <c r="X81" i="5" s="1"/>
  <c r="V82" i="5"/>
  <c r="E82" i="5"/>
  <c r="X82" i="5" s="1"/>
  <c r="V83" i="5"/>
  <c r="E83" i="5"/>
  <c r="X83" i="5" s="1"/>
  <c r="V84" i="5"/>
  <c r="E84" i="5" s="1"/>
  <c r="X84" i="5" s="1"/>
  <c r="V85" i="5"/>
  <c r="E85" i="5"/>
  <c r="V86" i="5"/>
  <c r="E86" i="5"/>
  <c r="V87" i="5"/>
  <c r="E87" i="5"/>
  <c r="X87" i="5" s="1"/>
  <c r="V88" i="5"/>
  <c r="E88" i="5" s="1"/>
  <c r="X88" i="5" s="1"/>
  <c r="V89" i="5"/>
  <c r="E89" i="5"/>
  <c r="X89" i="5" s="1"/>
  <c r="V90" i="5"/>
  <c r="E90" i="5" s="1"/>
  <c r="X90" i="5" s="1"/>
  <c r="V91" i="5"/>
  <c r="E91" i="5"/>
  <c r="X91" i="5" s="1"/>
  <c r="V92" i="5"/>
  <c r="E92" i="5"/>
  <c r="V93" i="5"/>
  <c r="E93" i="5"/>
  <c r="X93" i="5" s="1"/>
  <c r="V94" i="5"/>
  <c r="E94" i="5"/>
  <c r="X94" i="5" s="1"/>
  <c r="V95" i="5"/>
  <c r="E95" i="5"/>
  <c r="X95" i="5" s="1"/>
  <c r="V96" i="5"/>
  <c r="E96" i="5" s="1"/>
  <c r="X96" i="5" s="1"/>
  <c r="V97" i="5"/>
  <c r="E97" i="5"/>
  <c r="X97" i="5" s="1"/>
  <c r="V98" i="5"/>
  <c r="E98" i="5"/>
  <c r="V99" i="5"/>
  <c r="E99" i="5"/>
  <c r="V100" i="5"/>
  <c r="E100" i="5" s="1"/>
  <c r="X100" i="5" s="1"/>
  <c r="V101" i="5"/>
  <c r="E101" i="5"/>
  <c r="X101" i="5" s="1"/>
  <c r="V102" i="5"/>
  <c r="E102" i="5" s="1"/>
  <c r="X102" i="5" s="1"/>
  <c r="V103" i="5"/>
  <c r="E103" i="5"/>
  <c r="X103" i="5" s="1"/>
  <c r="V104" i="5"/>
  <c r="E104" i="5"/>
  <c r="X104" i="5" s="1"/>
  <c r="V105" i="5"/>
  <c r="E105" i="5"/>
  <c r="V106" i="5"/>
  <c r="E106" i="5"/>
  <c r="V107" i="5"/>
  <c r="E107" i="5"/>
  <c r="V108" i="5"/>
  <c r="E108" i="5" s="1"/>
  <c r="X108" i="5" s="1"/>
  <c r="V109" i="5"/>
  <c r="E109" i="5"/>
  <c r="X109" i="5" s="1"/>
  <c r="V110" i="5"/>
  <c r="E110" i="5"/>
  <c r="X110" i="5" s="1"/>
  <c r="V111" i="5"/>
  <c r="E111" i="5"/>
  <c r="X111" i="5" s="1"/>
  <c r="V112" i="5"/>
  <c r="E112" i="5" s="1"/>
  <c r="V113" i="5"/>
  <c r="E113" i="5"/>
  <c r="V114" i="5"/>
  <c r="E114" i="5" s="1"/>
  <c r="X114" i="5" s="1"/>
  <c r="V115" i="5"/>
  <c r="E115" i="5"/>
  <c r="X115" i="5" s="1"/>
  <c r="V116" i="5"/>
  <c r="E116" i="5"/>
  <c r="X116" i="5" s="1"/>
  <c r="V117" i="5"/>
  <c r="E117" i="5"/>
  <c r="X117" i="5" s="1"/>
  <c r="V118" i="5"/>
  <c r="E118" i="5"/>
  <c r="X118" i="5" s="1"/>
  <c r="V119" i="5"/>
  <c r="E119" i="5"/>
  <c r="V120" i="5"/>
  <c r="E120" i="5" s="1"/>
  <c r="V121" i="5"/>
  <c r="E121" i="5"/>
  <c r="X121" i="5" s="1"/>
  <c r="V122" i="5"/>
  <c r="E122" i="5"/>
  <c r="X122" i="5" s="1"/>
  <c r="V123" i="5"/>
  <c r="E123" i="5"/>
  <c r="X123" i="5" s="1"/>
  <c r="V124" i="5"/>
  <c r="E124" i="5" s="1"/>
  <c r="X124" i="5" s="1"/>
  <c r="V125" i="5"/>
  <c r="E125" i="5"/>
  <c r="X125" i="5" s="1"/>
  <c r="V126" i="5"/>
  <c r="E126" i="5" s="1"/>
  <c r="V127" i="5"/>
  <c r="E127" i="5"/>
  <c r="V128" i="5"/>
  <c r="E128" i="5"/>
  <c r="X128" i="5" s="1"/>
  <c r="V129" i="5"/>
  <c r="E129" i="5"/>
  <c r="X129" i="5" s="1"/>
  <c r="V130" i="5"/>
  <c r="E130" i="5" s="1"/>
  <c r="X130" i="5" s="1"/>
  <c r="V131" i="5"/>
  <c r="E131" i="5"/>
  <c r="X131" i="5" s="1"/>
  <c r="V132" i="5"/>
  <c r="E132" i="5" s="1"/>
  <c r="X132" i="5" s="1"/>
  <c r="V133" i="5"/>
  <c r="E133" i="5"/>
  <c r="V134" i="5"/>
  <c r="E134" i="5"/>
  <c r="V135" i="5"/>
  <c r="E135" i="5"/>
  <c r="V136" i="5"/>
  <c r="E136" i="5" s="1"/>
  <c r="X136" i="5" s="1"/>
  <c r="V137" i="5"/>
  <c r="E137" i="5"/>
  <c r="X137" i="5" s="1"/>
  <c r="V138" i="5"/>
  <c r="E138" i="5" s="1"/>
  <c r="X138" i="5" s="1"/>
  <c r="V139" i="5"/>
  <c r="E139" i="5"/>
  <c r="X139" i="5" s="1"/>
  <c r="V140" i="5"/>
  <c r="E140" i="5"/>
  <c r="V141" i="5"/>
  <c r="E141" i="5"/>
  <c r="V142" i="5"/>
  <c r="E142" i="5" s="1"/>
  <c r="X142" i="5" s="1"/>
  <c r="V143" i="5"/>
  <c r="E143" i="5" s="1"/>
  <c r="X143" i="5" s="1"/>
  <c r="V144" i="5"/>
  <c r="E144" i="5" s="1"/>
  <c r="X144" i="5" s="1"/>
  <c r="V145" i="5"/>
  <c r="E145" i="5"/>
  <c r="X145" i="5" s="1"/>
  <c r="V146" i="5"/>
  <c r="E146" i="5"/>
  <c r="X146" i="5" s="1"/>
  <c r="V147" i="5"/>
  <c r="E147" i="5"/>
  <c r="X147" i="5" s="1"/>
  <c r="V148" i="5"/>
  <c r="E148" i="5"/>
  <c r="V149" i="5"/>
  <c r="E149" i="5" s="1"/>
  <c r="V150" i="5"/>
  <c r="E150" i="5" s="1"/>
  <c r="X150" i="5" s="1"/>
  <c r="V151" i="5"/>
  <c r="E151" i="5"/>
  <c r="X151" i="5" s="1"/>
  <c r="V152" i="5"/>
  <c r="E152" i="5"/>
  <c r="X152" i="5" s="1"/>
  <c r="V153" i="5"/>
  <c r="E153" i="5"/>
  <c r="X153" i="5" s="1"/>
  <c r="V154" i="5"/>
  <c r="E154" i="5"/>
  <c r="X154" i="5" s="1"/>
  <c r="V155" i="5"/>
  <c r="E155" i="5"/>
  <c r="V156" i="5"/>
  <c r="E156" i="5" s="1"/>
  <c r="V157" i="5"/>
  <c r="E157" i="5"/>
  <c r="X157" i="5" s="1"/>
  <c r="V158" i="5"/>
  <c r="E158" i="5"/>
  <c r="X158" i="5" s="1"/>
  <c r="V159" i="5"/>
  <c r="E159" i="5"/>
  <c r="X159" i="5" s="1"/>
  <c r="V160" i="5"/>
  <c r="E160" i="5" s="1"/>
  <c r="X160" i="5" s="1"/>
  <c r="V161" i="5"/>
  <c r="E161" i="5"/>
  <c r="X161" i="5" s="1"/>
  <c r="V162" i="5"/>
  <c r="E162" i="5" s="1"/>
  <c r="V163" i="5"/>
  <c r="E163" i="5"/>
  <c r="V164" i="5"/>
  <c r="E164" i="5"/>
  <c r="V165" i="5"/>
  <c r="E165" i="5"/>
  <c r="X165" i="5" s="1"/>
  <c r="V166" i="5"/>
  <c r="E166" i="5"/>
  <c r="X166" i="5" s="1"/>
  <c r="V167" i="5"/>
  <c r="E167" i="5"/>
  <c r="X167" i="5" s="1"/>
  <c r="V168" i="5"/>
  <c r="E168" i="5" s="1"/>
  <c r="X168" i="5" s="1"/>
  <c r="V169" i="5"/>
  <c r="E169" i="5"/>
  <c r="V170" i="5"/>
  <c r="E170" i="5"/>
  <c r="X170" i="5" s="1"/>
  <c r="V171" i="5"/>
  <c r="E171" i="5"/>
  <c r="X171" i="5" s="1"/>
  <c r="V172" i="5"/>
  <c r="E172" i="5" s="1"/>
  <c r="X172" i="5" s="1"/>
  <c r="V173" i="5"/>
  <c r="E173" i="5" s="1"/>
  <c r="X173" i="5" s="1"/>
  <c r="V174" i="5"/>
  <c r="E174" i="5" s="1"/>
  <c r="X174" i="5" s="1"/>
  <c r="V175" i="5"/>
  <c r="E175" i="5"/>
  <c r="X175" i="5" s="1"/>
  <c r="V176" i="5"/>
  <c r="E176" i="5"/>
  <c r="V177" i="5"/>
  <c r="E177" i="5"/>
  <c r="V178" i="5"/>
  <c r="E178" i="5"/>
  <c r="X178" i="5" s="1"/>
  <c r="V179" i="5"/>
  <c r="E179" i="5"/>
  <c r="X179" i="5" s="1"/>
  <c r="V180" i="5"/>
  <c r="E180" i="5" s="1"/>
  <c r="X180" i="5" s="1"/>
  <c r="V181" i="5"/>
  <c r="E181" i="5"/>
  <c r="X181" i="5" s="1"/>
  <c r="V182" i="5"/>
  <c r="E182" i="5"/>
  <c r="X182" i="5" s="1"/>
  <c r="V183" i="5"/>
  <c r="E183" i="5"/>
  <c r="V184" i="5"/>
  <c r="E184" i="5" s="1"/>
  <c r="V185" i="5"/>
  <c r="E185" i="5" s="1"/>
  <c r="X185" i="5" s="1"/>
  <c r="V186" i="5"/>
  <c r="E186" i="5" s="1"/>
  <c r="X186" i="5" s="1"/>
  <c r="V187" i="5"/>
  <c r="E187" i="5"/>
  <c r="X187" i="5" s="1"/>
  <c r="V188" i="5"/>
  <c r="E188" i="5"/>
  <c r="X188" i="5" s="1"/>
  <c r="V189" i="5"/>
  <c r="E189" i="5"/>
  <c r="X189" i="5" s="1"/>
  <c r="V190" i="5"/>
  <c r="E190" i="5"/>
  <c r="V191" i="5"/>
  <c r="E191" i="5"/>
  <c r="V192" i="5"/>
  <c r="E192" i="5" s="1"/>
  <c r="V193" i="5"/>
  <c r="E193" i="5"/>
  <c r="X193" i="5" s="1"/>
  <c r="V194" i="5"/>
  <c r="E194" i="5"/>
  <c r="X194" i="5" s="1"/>
  <c r="V195" i="5"/>
  <c r="E195" i="5"/>
  <c r="X195" i="5" s="1"/>
  <c r="V196" i="5"/>
  <c r="E196" i="5" s="1"/>
  <c r="X196" i="5" s="1"/>
  <c r="V197" i="5"/>
  <c r="E197" i="5" s="1"/>
  <c r="X197" i="5" s="1"/>
  <c r="V198" i="5"/>
  <c r="E198" i="5" s="1"/>
  <c r="V199" i="5"/>
  <c r="E199" i="5"/>
  <c r="V200" i="5"/>
  <c r="E200" i="5"/>
  <c r="X200" i="5" s="1"/>
  <c r="V201" i="5"/>
  <c r="E201" i="5"/>
  <c r="X201" i="5" s="1"/>
  <c r="V202" i="5"/>
  <c r="E202" i="5" s="1"/>
  <c r="X202" i="5" s="1"/>
  <c r="V203" i="5"/>
  <c r="E203" i="5"/>
  <c r="X203" i="5" s="1"/>
  <c r="V204" i="5"/>
  <c r="E204" i="5" s="1"/>
  <c r="X204" i="5" s="1"/>
  <c r="V205" i="5"/>
  <c r="E205" i="5"/>
  <c r="V206" i="5"/>
  <c r="E206" i="5"/>
  <c r="V207" i="5"/>
  <c r="E207" i="5"/>
  <c r="X207" i="5" s="1"/>
  <c r="V208" i="5"/>
  <c r="E208" i="5" s="1"/>
  <c r="X208" i="5" s="1"/>
  <c r="V209" i="5"/>
  <c r="E209" i="5" s="1"/>
  <c r="X209" i="5" s="1"/>
  <c r="V210" i="5"/>
  <c r="E210" i="5" s="1"/>
  <c r="X210" i="5" s="1"/>
  <c r="V211" i="5"/>
  <c r="E211" i="5"/>
  <c r="X211" i="5" s="1"/>
  <c r="V212" i="5"/>
  <c r="E212" i="5"/>
  <c r="X212" i="5" s="1"/>
  <c r="V213" i="5"/>
  <c r="E213" i="5"/>
  <c r="V214" i="5"/>
  <c r="E214" i="5" s="1"/>
  <c r="V215" i="5"/>
  <c r="E215" i="5" s="1"/>
  <c r="X215" i="5" s="1"/>
  <c r="V216" i="5"/>
  <c r="E216" i="5" s="1"/>
  <c r="X216" i="5" s="1"/>
  <c r="V217" i="5"/>
  <c r="E217" i="5"/>
  <c r="X217" i="5" s="1"/>
  <c r="V218" i="5"/>
  <c r="E218" i="5"/>
  <c r="X218" i="5" s="1"/>
  <c r="V219" i="5"/>
  <c r="E219" i="5"/>
  <c r="X219" i="5" s="1"/>
  <c r="V220" i="5"/>
  <c r="E220" i="5"/>
  <c r="V221" i="5"/>
  <c r="E221" i="5" s="1"/>
  <c r="V222" i="5"/>
  <c r="E222" i="5" s="1"/>
  <c r="V223" i="5"/>
  <c r="E223" i="5"/>
  <c r="X223" i="5" s="1"/>
  <c r="V224" i="5"/>
  <c r="E224" i="5"/>
  <c r="X224" i="5" s="1"/>
  <c r="V225" i="5"/>
  <c r="E225" i="5"/>
  <c r="X225" i="5" s="1"/>
  <c r="V226" i="5"/>
  <c r="E226" i="5"/>
  <c r="X226" i="5" s="1"/>
  <c r="V227" i="5"/>
  <c r="E227" i="5"/>
  <c r="V228" i="5"/>
  <c r="E228" i="5" s="1"/>
  <c r="V229" i="5"/>
  <c r="E229" i="5"/>
  <c r="V230" i="5"/>
  <c r="E230" i="5"/>
  <c r="X230" i="5" s="1"/>
  <c r="V231" i="5"/>
  <c r="E231" i="5"/>
  <c r="X231" i="5" s="1"/>
  <c r="V232" i="5"/>
  <c r="E232" i="5" s="1"/>
  <c r="X232" i="5" s="1"/>
  <c r="V233" i="5"/>
  <c r="E233" i="5"/>
  <c r="X233" i="5" s="1"/>
  <c r="V234" i="5"/>
  <c r="E234" i="5" s="1"/>
  <c r="X234" i="5" s="1"/>
  <c r="V235" i="5"/>
  <c r="E235" i="5"/>
  <c r="V236" i="5"/>
  <c r="E236" i="5"/>
  <c r="X236" i="5" s="1"/>
  <c r="V237" i="5"/>
  <c r="E237" i="5"/>
  <c r="X237" i="5" s="1"/>
  <c r="V238" i="5"/>
  <c r="E238" i="5"/>
  <c r="X238" i="5" s="1"/>
  <c r="V239" i="5"/>
  <c r="E239" i="5"/>
  <c r="X239" i="5" s="1"/>
  <c r="V240" i="5"/>
  <c r="E240" i="5" s="1"/>
  <c r="X240" i="5" s="1"/>
  <c r="V241" i="5"/>
  <c r="E241" i="5"/>
  <c r="V242" i="5"/>
  <c r="E242" i="5"/>
  <c r="V243" i="5"/>
  <c r="E243" i="5"/>
  <c r="X243" i="5" s="1"/>
  <c r="V244" i="5"/>
  <c r="E244" i="5" s="1"/>
  <c r="X244" i="5" s="1"/>
  <c r="V245" i="5"/>
  <c r="E245" i="5" s="1"/>
  <c r="X245" i="5" s="1"/>
  <c r="V246" i="5"/>
  <c r="E246" i="5" s="1"/>
  <c r="X246" i="5" s="1"/>
  <c r="V247" i="5"/>
  <c r="E247" i="5"/>
  <c r="X247" i="5" s="1"/>
  <c r="V248" i="5"/>
  <c r="E248" i="5"/>
  <c r="X248" i="5" s="1"/>
  <c r="V249" i="5"/>
  <c r="E249" i="5"/>
  <c r="V250" i="5"/>
  <c r="E250" i="5"/>
  <c r="X250" i="5" s="1"/>
  <c r="V251" i="5"/>
  <c r="E251" i="5"/>
  <c r="X251" i="5" s="1"/>
  <c r="V252" i="5"/>
  <c r="E252" i="5" s="1"/>
  <c r="X252" i="5" s="1"/>
  <c r="V253" i="5"/>
  <c r="E253" i="5"/>
  <c r="X253" i="5" s="1"/>
  <c r="V254" i="5"/>
  <c r="E254" i="5"/>
  <c r="X254" i="5" s="1"/>
  <c r="V255" i="5"/>
  <c r="E255" i="5"/>
  <c r="V256" i="5"/>
  <c r="E256" i="5" s="1"/>
  <c r="V257" i="5"/>
  <c r="E257" i="5" s="1"/>
  <c r="V258" i="5"/>
  <c r="E258" i="5" s="1"/>
  <c r="X258" i="5" s="1"/>
  <c r="V259" i="5"/>
  <c r="E259" i="5"/>
  <c r="X259" i="5" s="1"/>
  <c r="V260" i="5"/>
  <c r="E260" i="5"/>
  <c r="X260" i="5" s="1"/>
  <c r="V261" i="5"/>
  <c r="E261" i="5"/>
  <c r="X261" i="5" s="1"/>
  <c r="V262" i="5"/>
  <c r="E262" i="5"/>
  <c r="X262" i="5" s="1"/>
  <c r="V263" i="5"/>
  <c r="E263" i="5"/>
  <c r="V264" i="5"/>
  <c r="E264" i="5" s="1"/>
  <c r="V265" i="5"/>
  <c r="E265" i="5"/>
  <c r="V266" i="5"/>
  <c r="E266" i="5"/>
  <c r="X266" i="5" s="1"/>
  <c r="V267" i="5"/>
  <c r="E267" i="5"/>
  <c r="X267" i="5" s="1"/>
  <c r="V268" i="5"/>
  <c r="E268" i="5" s="1"/>
  <c r="X268" i="5" s="1"/>
  <c r="V269" i="5"/>
  <c r="E269" i="5" s="1"/>
  <c r="X269" i="5" s="1"/>
  <c r="V270" i="5"/>
  <c r="E270" i="5" s="1"/>
  <c r="X270" i="5" s="1"/>
  <c r="V271" i="5"/>
  <c r="E271" i="5"/>
  <c r="V272" i="5"/>
  <c r="E272" i="5"/>
  <c r="X272" i="5" s="1"/>
  <c r="V273" i="5"/>
  <c r="E273" i="5"/>
  <c r="X273" i="5" s="1"/>
  <c r="V274" i="5"/>
  <c r="E274" i="5" s="1"/>
  <c r="X274" i="5" s="1"/>
  <c r="V275" i="5"/>
  <c r="E275" i="5"/>
  <c r="X275" i="5" s="1"/>
  <c r="V276" i="5"/>
  <c r="E276" i="5" s="1"/>
  <c r="X276" i="5" s="1"/>
  <c r="V277" i="5"/>
  <c r="E277" i="5"/>
  <c r="X277" i="5" s="1"/>
  <c r="V278" i="5"/>
  <c r="E278" i="5"/>
  <c r="V279" i="5"/>
  <c r="E279" i="5"/>
  <c r="V280" i="5"/>
  <c r="E280" i="5" s="1"/>
  <c r="V281" i="5"/>
  <c r="E281" i="5" s="1"/>
  <c r="X281" i="5" s="1"/>
  <c r="V282" i="5"/>
  <c r="E282" i="5" s="1"/>
  <c r="X282" i="5" s="1"/>
  <c r="V283" i="5"/>
  <c r="E283" i="5"/>
  <c r="X283" i="5" s="1"/>
  <c r="V284" i="5"/>
  <c r="E284" i="5"/>
  <c r="X284" i="5" s="1"/>
  <c r="V285" i="5"/>
  <c r="E285" i="5"/>
  <c r="V286" i="5"/>
  <c r="E286" i="5" s="1"/>
  <c r="V287" i="5"/>
  <c r="E287" i="5" s="1"/>
  <c r="V288" i="5"/>
  <c r="E288" i="5" s="1"/>
  <c r="X288" i="5" s="1"/>
  <c r="V289" i="5"/>
  <c r="E289" i="5"/>
  <c r="X289" i="5" s="1"/>
  <c r="V290" i="5"/>
  <c r="E290" i="5"/>
  <c r="X290" i="5" s="1"/>
  <c r="V291" i="5"/>
  <c r="E291" i="5"/>
  <c r="X291" i="5" s="1"/>
  <c r="V292" i="5"/>
  <c r="E292" i="5"/>
  <c r="X292" i="5" s="1"/>
  <c r="V293" i="5"/>
  <c r="E293" i="5" s="1"/>
  <c r="V294" i="5"/>
  <c r="E294" i="5" s="1"/>
  <c r="V295" i="5"/>
  <c r="E295" i="5"/>
  <c r="V296" i="5"/>
  <c r="E296" i="5"/>
  <c r="X296" i="5" s="1"/>
  <c r="V297" i="5"/>
  <c r="E297" i="5"/>
  <c r="X297" i="5" s="1"/>
  <c r="V298" i="5"/>
  <c r="E298" i="5"/>
  <c r="X298" i="5" s="1"/>
  <c r="V299" i="5"/>
  <c r="E299" i="5"/>
  <c r="X299" i="5" s="1"/>
  <c r="V300" i="5"/>
  <c r="E300" i="5" s="1"/>
  <c r="V301" i="5"/>
  <c r="E301" i="5"/>
  <c r="V302" i="5"/>
  <c r="E302" i="5"/>
  <c r="X302" i="5" s="1"/>
  <c r="V303" i="5"/>
  <c r="E303" i="5"/>
  <c r="X303" i="5" s="1"/>
  <c r="V304" i="5"/>
  <c r="E304" i="5" s="1"/>
  <c r="X304" i="5" s="1"/>
  <c r="V305" i="5"/>
  <c r="E305" i="5"/>
  <c r="X305" i="5" s="1"/>
  <c r="V306" i="5"/>
  <c r="E306" i="5" s="1"/>
  <c r="X306" i="5" s="1"/>
  <c r="V307" i="5"/>
  <c r="E307" i="5"/>
  <c r="V308" i="5"/>
  <c r="E308" i="5"/>
  <c r="V309" i="5"/>
  <c r="E309" i="5"/>
  <c r="V310" i="5"/>
  <c r="E310" i="5"/>
  <c r="X310" i="5" s="1"/>
  <c r="V311" i="5"/>
  <c r="E311" i="5"/>
  <c r="X311" i="5" s="1"/>
  <c r="V312" i="5"/>
  <c r="E312" i="5" s="1"/>
  <c r="X312" i="5" s="1"/>
  <c r="V313" i="5"/>
  <c r="E313" i="5"/>
  <c r="X313" i="5" s="1"/>
  <c r="V314" i="5"/>
  <c r="E314" i="5"/>
  <c r="V315" i="5"/>
  <c r="E315" i="5"/>
  <c r="X315" i="5" s="1"/>
  <c r="V316" i="5"/>
  <c r="E316" i="5" s="1"/>
  <c r="X316" i="5" s="1"/>
  <c r="V317" i="5"/>
  <c r="E317" i="5" s="1"/>
  <c r="X317" i="5" s="1"/>
  <c r="V318" i="5"/>
  <c r="E318" i="5" s="1"/>
  <c r="X318" i="5" s="1"/>
  <c r="V319" i="5"/>
  <c r="E319" i="5"/>
  <c r="X319" i="5" s="1"/>
  <c r="V320" i="5"/>
  <c r="E320" i="5"/>
  <c r="X320" i="5" s="1"/>
  <c r="V321" i="5"/>
  <c r="E321" i="5"/>
  <c r="V322" i="5"/>
  <c r="E322" i="5"/>
  <c r="V323" i="5"/>
  <c r="E323" i="5"/>
  <c r="X323" i="5" s="1"/>
  <c r="V324" i="5"/>
  <c r="E324" i="5" s="1"/>
  <c r="X324" i="5" s="1"/>
  <c r="V325" i="5"/>
  <c r="E325" i="5"/>
  <c r="X325" i="5" s="1"/>
  <c r="V326" i="5"/>
  <c r="E326" i="5"/>
  <c r="X326" i="5" s="1"/>
  <c r="V327" i="5"/>
  <c r="E327" i="5"/>
  <c r="X327" i="5" s="1"/>
  <c r="V328" i="5"/>
  <c r="E328" i="5" s="1"/>
  <c r="V329" i="5"/>
  <c r="E329" i="5" s="1"/>
  <c r="V330" i="5"/>
  <c r="E330" i="5" s="1"/>
  <c r="V331" i="5"/>
  <c r="E331" i="5"/>
  <c r="X331" i="5" s="1"/>
  <c r="V332" i="5"/>
  <c r="E332" i="5"/>
  <c r="X332" i="5" s="1"/>
  <c r="V333" i="5"/>
  <c r="E333" i="5"/>
  <c r="X333" i="5" s="1"/>
  <c r="V334" i="5"/>
  <c r="E334" i="5"/>
  <c r="X334" i="5" s="1"/>
  <c r="V335" i="5"/>
  <c r="E335" i="5"/>
  <c r="V336" i="5"/>
  <c r="E336" i="5" s="1"/>
  <c r="V337" i="5"/>
  <c r="E337" i="5"/>
  <c r="V338" i="5"/>
  <c r="E338" i="5"/>
  <c r="X338" i="5" s="1"/>
  <c r="V339" i="5"/>
  <c r="E339" i="5"/>
  <c r="X339" i="5" s="1"/>
  <c r="V340" i="5"/>
  <c r="E340" i="5" s="1"/>
  <c r="X340" i="5" s="1"/>
  <c r="V341" i="5"/>
  <c r="E341" i="5" s="1"/>
  <c r="X341" i="5" s="1"/>
  <c r="V342" i="5"/>
  <c r="E342" i="5" s="1"/>
  <c r="X342" i="5" s="1"/>
  <c r="V343" i="5"/>
  <c r="E343" i="5"/>
  <c r="V344" i="5"/>
  <c r="E344" i="5"/>
  <c r="V345" i="5"/>
  <c r="E345" i="5"/>
  <c r="X345" i="5" s="1"/>
  <c r="V346" i="5"/>
  <c r="E346" i="5" s="1"/>
  <c r="X346" i="5" s="1"/>
  <c r="V347" i="5"/>
  <c r="E347" i="5"/>
  <c r="X347" i="5" s="1"/>
  <c r="V348" i="5"/>
  <c r="E348" i="5" s="1"/>
  <c r="X348" i="5" s="1"/>
  <c r="V349" i="5"/>
  <c r="E349" i="5"/>
  <c r="X349" i="5" s="1"/>
  <c r="V350" i="5"/>
  <c r="E350" i="5"/>
  <c r="V351" i="5"/>
  <c r="E351" i="5"/>
  <c r="V352" i="5"/>
  <c r="E352" i="5" s="1"/>
  <c r="X352" i="5" s="1"/>
  <c r="V353" i="5"/>
  <c r="E353" i="5" s="1"/>
  <c r="X353" i="5" s="1"/>
  <c r="V354" i="5"/>
  <c r="E354" i="5" s="1"/>
  <c r="X354" i="5" s="1"/>
  <c r="V355" i="5"/>
  <c r="E355" i="5"/>
  <c r="X355" i="5" s="1"/>
  <c r="V356" i="5"/>
  <c r="E356" i="5"/>
  <c r="X356" i="5" s="1"/>
  <c r="V357" i="5"/>
  <c r="E357" i="5"/>
  <c r="X357" i="5" s="1"/>
  <c r="V358" i="5"/>
  <c r="E358" i="5" s="1"/>
  <c r="V359" i="5"/>
  <c r="E359" i="5" s="1"/>
  <c r="V360" i="5"/>
  <c r="E360" i="5" s="1"/>
  <c r="V361" i="5"/>
  <c r="E361" i="5"/>
  <c r="X361" i="5" s="1"/>
  <c r="V362" i="5"/>
  <c r="E362" i="5"/>
  <c r="X362" i="5" s="1"/>
  <c r="V363" i="5"/>
  <c r="E363" i="5"/>
  <c r="X363" i="5" s="1"/>
  <c r="V364" i="5"/>
  <c r="E364" i="5"/>
  <c r="X364" i="5" s="1"/>
  <c r="V365" i="5"/>
  <c r="E365" i="5" s="1"/>
  <c r="X365" i="5" s="1"/>
  <c r="V366" i="5"/>
  <c r="E366" i="5" s="1"/>
  <c r="V367" i="5"/>
  <c r="E367" i="5"/>
  <c r="V368" i="5"/>
  <c r="E368" i="5"/>
  <c r="X368" i="5" s="1"/>
  <c r="V369" i="5"/>
  <c r="E369" i="5"/>
  <c r="X369" i="5" s="1"/>
  <c r="V370" i="5"/>
  <c r="E370" i="5"/>
  <c r="X370" i="5" s="1"/>
  <c r="V371" i="5"/>
  <c r="E371" i="5"/>
  <c r="X371" i="5" s="1"/>
  <c r="V372" i="5"/>
  <c r="E372" i="5" s="1"/>
  <c r="X372" i="5" s="1"/>
  <c r="V373" i="5"/>
  <c r="E373" i="5"/>
  <c r="V374" i="5"/>
  <c r="E374" i="5"/>
  <c r="V375" i="5"/>
  <c r="E375" i="5"/>
  <c r="X375" i="5" s="1"/>
  <c r="V376" i="5"/>
  <c r="E376" i="5" s="1"/>
  <c r="X376" i="5" s="1"/>
  <c r="V377" i="5"/>
  <c r="E377" i="5"/>
  <c r="X377" i="5" s="1"/>
  <c r="V378" i="5"/>
  <c r="E378" i="5" s="1"/>
  <c r="X378" i="5" s="1"/>
  <c r="V379" i="5"/>
  <c r="E379" i="5"/>
  <c r="X379" i="5" s="1"/>
  <c r="V380" i="5"/>
  <c r="E380" i="5"/>
  <c r="V381" i="5"/>
  <c r="E381" i="5"/>
  <c r="X381" i="5" s="1"/>
  <c r="V382" i="5"/>
  <c r="E382" i="5"/>
  <c r="X382" i="5" s="1"/>
  <c r="V383" i="5"/>
  <c r="E383" i="5"/>
  <c r="X383" i="5" s="1"/>
  <c r="V384" i="5"/>
  <c r="E384" i="5" s="1"/>
  <c r="X384" i="5" s="1"/>
  <c r="V385" i="5"/>
  <c r="E385" i="5"/>
  <c r="X385" i="5" s="1"/>
  <c r="V386" i="5"/>
  <c r="E386" i="5"/>
  <c r="V387" i="5"/>
  <c r="E387" i="5"/>
  <c r="V388" i="5"/>
  <c r="E388" i="5" s="1"/>
  <c r="X388" i="5" s="1"/>
  <c r="V389" i="5"/>
  <c r="E389" i="5" s="1"/>
  <c r="V390" i="5"/>
  <c r="E390" i="5" s="1"/>
  <c r="X390" i="5" s="1"/>
  <c r="V391" i="5"/>
  <c r="E391" i="5"/>
  <c r="X391" i="5" s="1"/>
  <c r="V392" i="5"/>
  <c r="E392" i="5"/>
  <c r="X392" i="5" s="1"/>
  <c r="V393" i="5"/>
  <c r="E393" i="5"/>
  <c r="X393" i="5" s="1"/>
  <c r="V394" i="5"/>
  <c r="E394" i="5"/>
  <c r="V395" i="5"/>
  <c r="E395" i="5"/>
  <c r="X395" i="5" s="1"/>
  <c r="V396" i="5"/>
  <c r="E396" i="5" s="1"/>
  <c r="X396" i="5" s="1"/>
  <c r="V397" i="5"/>
  <c r="E397" i="5"/>
  <c r="X397" i="5" s="1"/>
  <c r="V398" i="5"/>
  <c r="E398" i="5"/>
  <c r="X398" i="5" s="1"/>
  <c r="V399" i="5"/>
  <c r="E399" i="5"/>
  <c r="X399" i="5" s="1"/>
  <c r="V400" i="5"/>
  <c r="E400" i="5" s="1"/>
  <c r="X400" i="5" s="1"/>
  <c r="V401" i="5"/>
  <c r="E401" i="5" s="1"/>
  <c r="V402" i="5"/>
  <c r="E402" i="5" s="1"/>
  <c r="V403" i="5"/>
  <c r="E403" i="5"/>
  <c r="V404" i="5"/>
  <c r="E404" i="5"/>
  <c r="X404" i="5" s="1"/>
  <c r="V405" i="5"/>
  <c r="E405" i="5"/>
  <c r="X405" i="5" s="1"/>
  <c r="V406" i="5"/>
  <c r="E406" i="5"/>
  <c r="X406" i="5" s="1"/>
  <c r="V407" i="5"/>
  <c r="E407" i="5"/>
  <c r="X407" i="5" s="1"/>
  <c r="V408" i="5"/>
  <c r="E408" i="5" s="1"/>
  <c r="V409" i="5"/>
  <c r="E409" i="5"/>
  <c r="V410" i="5"/>
  <c r="E410" i="5"/>
  <c r="X410" i="5" s="1"/>
  <c r="V411" i="5"/>
  <c r="E411" i="5"/>
  <c r="X411" i="5" s="1"/>
  <c r="V412" i="5"/>
  <c r="E412" i="5" s="1"/>
  <c r="X412" i="5" s="1"/>
  <c r="V413" i="5"/>
  <c r="E413" i="5" s="1"/>
  <c r="X413" i="5" s="1"/>
  <c r="V414" i="5"/>
  <c r="E414" i="5" s="1"/>
  <c r="X414" i="5" s="1"/>
  <c r="V415" i="5"/>
  <c r="E415" i="5"/>
  <c r="X415" i="5" s="1"/>
  <c r="V416" i="5"/>
  <c r="E416" i="5"/>
  <c r="V417" i="5"/>
  <c r="E417" i="5"/>
  <c r="X417" i="5" s="1"/>
  <c r="V418" i="5"/>
  <c r="E418" i="5" s="1"/>
  <c r="X418" i="5" s="1"/>
  <c r="V419" i="5"/>
  <c r="E419" i="5"/>
  <c r="X419" i="5" s="1"/>
  <c r="V420" i="5"/>
  <c r="E420" i="5" s="1"/>
  <c r="X420" i="5" s="1"/>
  <c r="V421" i="5"/>
  <c r="E421" i="5"/>
  <c r="X421" i="5" s="1"/>
  <c r="V422" i="5"/>
  <c r="E422" i="5"/>
  <c r="X422" i="5" s="1"/>
  <c r="V423" i="5"/>
  <c r="E423" i="5"/>
  <c r="V424" i="5"/>
  <c r="E424" i="5" s="1"/>
  <c r="V425" i="5"/>
  <c r="E425" i="5" s="1"/>
  <c r="X425" i="5" s="1"/>
  <c r="V426" i="5"/>
  <c r="E426" i="5" s="1"/>
  <c r="X426" i="5" s="1"/>
  <c r="V427" i="5"/>
  <c r="E427" i="5"/>
  <c r="X427" i="5" s="1"/>
  <c r="V428" i="5"/>
  <c r="E428" i="5"/>
  <c r="X428" i="5" s="1"/>
  <c r="V429" i="5"/>
  <c r="E429" i="5"/>
  <c r="X429" i="5" s="1"/>
  <c r="V430" i="5"/>
  <c r="E430" i="5" s="1"/>
  <c r="X430" i="5" s="1"/>
  <c r="V431" i="5"/>
  <c r="E431" i="5" s="1"/>
  <c r="V432" i="5"/>
  <c r="E432" i="5" s="1"/>
  <c r="V433" i="5"/>
  <c r="E433" i="5"/>
  <c r="X433" i="5" s="1"/>
  <c r="V434" i="5"/>
  <c r="E434" i="5"/>
  <c r="X434" i="5" s="1"/>
  <c r="V435" i="5"/>
  <c r="E435" i="5"/>
  <c r="X435" i="5" s="1"/>
  <c r="V436" i="5"/>
  <c r="E436" i="5"/>
  <c r="X436" i="5" s="1"/>
  <c r="V437" i="5"/>
  <c r="E437" i="5" s="1"/>
  <c r="X437" i="5" s="1"/>
  <c r="V438" i="5"/>
  <c r="E438" i="5" s="1"/>
  <c r="X438" i="5" s="1"/>
  <c r="V439" i="5"/>
  <c r="E439" i="5"/>
  <c r="V440" i="5"/>
  <c r="E440" i="5"/>
  <c r="X440" i="5" s="1"/>
  <c r="V441" i="5"/>
  <c r="E441" i="5"/>
  <c r="X441" i="5" s="1"/>
  <c r="V442" i="5"/>
  <c r="E442" i="5"/>
  <c r="X442" i="5" s="1"/>
  <c r="V443" i="5"/>
  <c r="E443" i="5"/>
  <c r="X443" i="5" s="1"/>
  <c r="V444" i="5"/>
  <c r="E444" i="5" s="1"/>
  <c r="X444" i="5" s="1"/>
  <c r="V445" i="5"/>
  <c r="E445" i="5"/>
  <c r="V446" i="5"/>
  <c r="E446" i="5"/>
  <c r="V447" i="5"/>
  <c r="E447" i="5"/>
  <c r="X447" i="5" s="1"/>
  <c r="V448" i="5"/>
  <c r="E448" i="5" s="1"/>
  <c r="X448" i="5" s="1"/>
  <c r="V449" i="5"/>
  <c r="E449" i="5"/>
  <c r="X449" i="5" s="1"/>
  <c r="V450" i="5"/>
  <c r="E450" i="5" s="1"/>
  <c r="X450" i="5" s="1"/>
  <c r="V451" i="5"/>
  <c r="E451" i="5"/>
  <c r="X451" i="5" s="1"/>
  <c r="V452" i="5"/>
  <c r="E452" i="5"/>
  <c r="V453" i="5"/>
  <c r="E453" i="5"/>
  <c r="V454" i="5"/>
  <c r="E454" i="5"/>
  <c r="X454" i="5" s="1"/>
  <c r="V456" i="5"/>
  <c r="E456" i="5" s="1"/>
  <c r="X456" i="5" s="1"/>
  <c r="V457" i="5"/>
  <c r="E457" i="5"/>
  <c r="X457" i="5" s="1"/>
  <c r="V458" i="5"/>
  <c r="E458" i="5"/>
  <c r="X458" i="5" s="1"/>
  <c r="V459" i="5"/>
  <c r="E459" i="5"/>
  <c r="X459" i="5" s="1"/>
  <c r="V460" i="5"/>
  <c r="E460" i="5" s="1"/>
  <c r="V461" i="5"/>
  <c r="E461" i="5" s="1"/>
  <c r="V462" i="5"/>
  <c r="E462" i="5" s="1"/>
  <c r="V463" i="5"/>
  <c r="E463" i="5"/>
  <c r="X463" i="5" s="1"/>
  <c r="V464" i="5"/>
  <c r="E464" i="5"/>
  <c r="X464" i="5" s="1"/>
  <c r="V465" i="5"/>
  <c r="E465" i="5"/>
  <c r="X465" i="5" s="1"/>
  <c r="V466" i="5"/>
  <c r="E466" i="5"/>
  <c r="X466" i="5" s="1"/>
  <c r="V467" i="5"/>
  <c r="E467" i="5"/>
  <c r="V468" i="5"/>
  <c r="E468" i="5" s="1"/>
  <c r="V469" i="5"/>
  <c r="E469" i="5"/>
  <c r="X469" i="5" s="1"/>
  <c r="V470" i="5"/>
  <c r="E470" i="5"/>
  <c r="X470" i="5" s="1"/>
  <c r="V471" i="5"/>
  <c r="E471" i="5"/>
  <c r="X471" i="5" s="1"/>
  <c r="V472" i="5"/>
  <c r="E472" i="5" s="1"/>
  <c r="X472" i="5" s="1"/>
  <c r="V473" i="5"/>
  <c r="E473" i="5" s="1"/>
  <c r="X473" i="5" s="1"/>
  <c r="V474" i="5"/>
  <c r="E474" i="5" s="1"/>
  <c r="X474" i="5" s="1"/>
  <c r="V475" i="5"/>
  <c r="E475" i="5"/>
  <c r="V476" i="5"/>
  <c r="E476" i="5"/>
  <c r="V477" i="5"/>
  <c r="E477" i="5"/>
  <c r="X477" i="5" s="1"/>
  <c r="V478" i="5"/>
  <c r="E478" i="5"/>
  <c r="X478" i="5" s="1"/>
  <c r="V479" i="5"/>
  <c r="E479" i="5"/>
  <c r="X479" i="5" s="1"/>
  <c r="V480" i="5"/>
  <c r="E480" i="5" s="1"/>
  <c r="X480" i="5" s="1"/>
  <c r="V481" i="5"/>
  <c r="E481" i="5"/>
  <c r="X481" i="5" s="1"/>
  <c r="V483" i="5"/>
  <c r="E483" i="5"/>
  <c r="V484" i="5"/>
  <c r="E484" i="5" s="1"/>
  <c r="V485" i="5"/>
  <c r="E485" i="5"/>
  <c r="X485" i="5" s="1"/>
  <c r="V486" i="5"/>
  <c r="E486" i="5" s="1"/>
  <c r="X486" i="5" s="1"/>
  <c r="V487" i="5"/>
  <c r="E487" i="5"/>
  <c r="X487" i="5" s="1"/>
  <c r="V488" i="5"/>
  <c r="E488" i="5"/>
  <c r="X488" i="5" s="1"/>
  <c r="V489" i="5"/>
  <c r="E489" i="5"/>
  <c r="X489" i="5" s="1"/>
  <c r="V490" i="5"/>
  <c r="E490" i="5" s="1"/>
  <c r="V491" i="5"/>
  <c r="E491" i="5" s="1"/>
  <c r="V492" i="5"/>
  <c r="E492" i="5" s="1"/>
  <c r="V493" i="5"/>
  <c r="E493" i="5"/>
  <c r="X493" i="5" s="1"/>
  <c r="V494" i="5"/>
  <c r="E494" i="5"/>
  <c r="X494" i="5" s="1"/>
  <c r="V495" i="5"/>
  <c r="E495" i="5"/>
  <c r="X495" i="5" s="1"/>
  <c r="V496" i="5"/>
  <c r="E496" i="5"/>
  <c r="X496" i="5" s="1"/>
  <c r="V497" i="5"/>
  <c r="E497" i="5" s="1"/>
  <c r="X497" i="5" s="1"/>
  <c r="V498" i="5"/>
  <c r="E498" i="5" s="1"/>
  <c r="V499" i="5"/>
  <c r="E499" i="5"/>
  <c r="V500" i="5"/>
  <c r="E500" i="5"/>
  <c r="X500" i="5" s="1"/>
  <c r="V501" i="5"/>
  <c r="E501" i="5"/>
  <c r="X501" i="5" s="1"/>
  <c r="V502" i="5"/>
  <c r="E502" i="5"/>
  <c r="X502" i="5" s="1"/>
  <c r="V503" i="5"/>
  <c r="E503" i="5" s="1"/>
  <c r="X503" i="5" s="1"/>
  <c r="V504" i="5"/>
  <c r="E504" i="5" s="1"/>
  <c r="X504" i="5" s="1"/>
  <c r="V505" i="5"/>
  <c r="E505" i="5"/>
  <c r="V506" i="5"/>
  <c r="E506" i="5"/>
  <c r="V507" i="5"/>
  <c r="E507" i="5"/>
  <c r="X507" i="5" s="1"/>
  <c r="V508" i="5"/>
  <c r="E508" i="5"/>
  <c r="X508" i="5" s="1"/>
  <c r="V509" i="5"/>
  <c r="E509" i="5"/>
  <c r="X509" i="5" s="1"/>
  <c r="V510" i="5"/>
  <c r="E510" i="5" s="1"/>
  <c r="X510" i="5" s="1"/>
  <c r="V511" i="5"/>
  <c r="E511" i="5"/>
  <c r="X511" i="5" s="1"/>
  <c r="V512" i="5"/>
  <c r="E512" i="5"/>
  <c r="V513" i="5"/>
  <c r="E513" i="5"/>
  <c r="V514" i="5"/>
  <c r="E514" i="5" s="1"/>
  <c r="V515" i="5"/>
  <c r="E515" i="5"/>
  <c r="X515" i="5" s="1"/>
  <c r="V516" i="5"/>
  <c r="E516" i="5" s="1"/>
  <c r="X516" i="5" s="1"/>
  <c r="V517" i="5"/>
  <c r="E517" i="5"/>
  <c r="X517" i="5" s="1"/>
  <c r="V518" i="5"/>
  <c r="E518" i="5"/>
  <c r="X518" i="5" s="1"/>
  <c r="V519" i="5"/>
  <c r="E519" i="5"/>
  <c r="V520" i="5"/>
  <c r="E520" i="5"/>
  <c r="X520" i="5" s="1"/>
  <c r="V521" i="5"/>
  <c r="E521" i="5"/>
  <c r="X521" i="5" s="1"/>
  <c r="V522" i="5"/>
  <c r="E522" i="5" s="1"/>
  <c r="X522" i="5" s="1"/>
  <c r="V523" i="5"/>
  <c r="E523" i="5"/>
  <c r="X523" i="5" s="1"/>
  <c r="V524" i="5"/>
  <c r="E524" i="5"/>
  <c r="X524" i="5" s="1"/>
  <c r="V525" i="5"/>
  <c r="E525" i="5"/>
  <c r="V526" i="5"/>
  <c r="E526" i="5" s="1"/>
  <c r="V527" i="5"/>
  <c r="E527" i="5" s="1"/>
  <c r="V528" i="5"/>
  <c r="E528" i="5" s="1"/>
  <c r="X528" i="5" s="1"/>
  <c r="V529" i="5"/>
  <c r="E529" i="5"/>
  <c r="X529" i="5" s="1"/>
  <c r="V530" i="5"/>
  <c r="E530" i="5"/>
  <c r="X530" i="5" s="1"/>
  <c r="V531" i="5"/>
  <c r="E531" i="5"/>
  <c r="X531" i="5" s="1"/>
  <c r="V532" i="5"/>
  <c r="E532" i="5"/>
  <c r="X532" i="5" s="1"/>
  <c r="V533" i="5"/>
  <c r="E533" i="5"/>
  <c r="V534" i="5"/>
  <c r="E534" i="5" s="1"/>
  <c r="V535" i="5"/>
  <c r="E535" i="5"/>
  <c r="X535" i="5" s="1"/>
  <c r="V536" i="5"/>
  <c r="E536" i="5"/>
  <c r="X536" i="5" s="1"/>
  <c r="V537" i="5"/>
  <c r="E537" i="5"/>
  <c r="X537" i="5" s="1"/>
  <c r="V538" i="5"/>
  <c r="E538" i="5" s="1"/>
  <c r="X538" i="5" s="1"/>
  <c r="V539" i="5"/>
  <c r="E539" i="5" s="1"/>
  <c r="X539" i="5" s="1"/>
  <c r="V540" i="5"/>
  <c r="E540" i="5" s="1"/>
  <c r="X540" i="5" s="1"/>
  <c r="V541" i="5"/>
  <c r="E541" i="5"/>
  <c r="V543" i="5"/>
  <c r="E543" i="5"/>
  <c r="X543" i="5" s="1"/>
  <c r="V544" i="5"/>
  <c r="E544" i="5" s="1"/>
  <c r="V545" i="5"/>
  <c r="E545" i="5" s="1"/>
  <c r="X545" i="5" s="1"/>
  <c r="V546" i="5"/>
  <c r="E546" i="5" s="1"/>
  <c r="X546" i="5" s="1"/>
  <c r="V547" i="5"/>
  <c r="E547" i="5"/>
  <c r="X547" i="5" s="1"/>
  <c r="V548" i="5"/>
  <c r="E548" i="5"/>
  <c r="X548" i="5" s="1"/>
  <c r="V550" i="5"/>
  <c r="E550" i="5" s="1"/>
  <c r="X550" i="5" s="1"/>
  <c r="V551" i="5"/>
  <c r="E551" i="5" s="1"/>
  <c r="V552" i="5"/>
  <c r="E552" i="5" s="1"/>
  <c r="V553" i="5"/>
  <c r="E553" i="5"/>
  <c r="X553" i="5" s="1"/>
  <c r="V554" i="5"/>
  <c r="E554" i="5"/>
  <c r="X554" i="5" s="1"/>
  <c r="V555" i="5"/>
  <c r="E555" i="5"/>
  <c r="X555" i="5" s="1"/>
  <c r="V556" i="5"/>
  <c r="E556" i="5" s="1"/>
  <c r="X556" i="5" s="1"/>
  <c r="V557" i="5"/>
  <c r="E557" i="5" s="1"/>
  <c r="X557" i="5" s="1"/>
  <c r="V558" i="5"/>
  <c r="E558" i="5" s="1"/>
  <c r="X558" i="5" s="1"/>
  <c r="V559" i="5"/>
  <c r="E559" i="5"/>
  <c r="V560" i="5"/>
  <c r="E560" i="5"/>
  <c r="V561" i="5"/>
  <c r="E561" i="5"/>
  <c r="X561" i="5" s="1"/>
  <c r="V562" i="5"/>
  <c r="E562" i="5"/>
  <c r="X562" i="5" s="1"/>
  <c r="V563" i="5"/>
  <c r="E563" i="5" s="1"/>
  <c r="X563" i="5" s="1"/>
  <c r="V564" i="5"/>
  <c r="E564" i="5" s="1"/>
  <c r="X564" i="5" s="1"/>
  <c r="V565" i="5"/>
  <c r="E565" i="5"/>
  <c r="X565" i="5" s="1"/>
  <c r="V566" i="5"/>
  <c r="E566" i="5"/>
  <c r="V567" i="5"/>
  <c r="E567" i="5"/>
  <c r="V568" i="5"/>
  <c r="E568" i="5"/>
  <c r="X568" i="5" s="1"/>
  <c r="V569" i="5"/>
  <c r="E569" i="5"/>
  <c r="X569" i="5" s="1"/>
  <c r="V570" i="5"/>
  <c r="E570" i="5" s="1"/>
  <c r="X570" i="5" s="1"/>
  <c r="V571" i="5"/>
  <c r="E571" i="5"/>
  <c r="X571" i="5" s="1"/>
  <c r="V572" i="5"/>
  <c r="E572" i="5"/>
  <c r="X572" i="5" s="1"/>
  <c r="V573" i="5"/>
  <c r="E573" i="5"/>
  <c r="V574" i="5"/>
  <c r="E574" i="5" s="1"/>
  <c r="V575" i="5"/>
  <c r="E575" i="5"/>
  <c r="X575" i="5" s="1"/>
  <c r="V576" i="5"/>
  <c r="E576" i="5" s="1"/>
  <c r="X576" i="5" s="1"/>
  <c r="V577" i="5"/>
  <c r="E577" i="5"/>
  <c r="X577" i="5" s="1"/>
  <c r="V578" i="5"/>
  <c r="E578" i="5"/>
  <c r="X578" i="5" s="1"/>
  <c r="V579" i="5"/>
  <c r="E579" i="5"/>
  <c r="X579" i="5" s="1"/>
  <c r="V580" i="5"/>
  <c r="E580" i="5"/>
  <c r="V581" i="5"/>
  <c r="E581" i="5"/>
  <c r="V582" i="5"/>
  <c r="E582" i="5" s="1"/>
  <c r="V584" i="5"/>
  <c r="E584" i="5"/>
  <c r="X584" i="5" s="1"/>
  <c r="V585" i="5"/>
  <c r="E585" i="5"/>
  <c r="X585" i="5" s="1"/>
  <c r="V586" i="5"/>
  <c r="E586" i="5"/>
  <c r="X586" i="5" s="1"/>
  <c r="V587" i="5"/>
  <c r="E587" i="5"/>
  <c r="V588" i="5"/>
  <c r="E588" i="5" s="1"/>
  <c r="V589" i="5"/>
  <c r="E589" i="5"/>
  <c r="X589" i="5" s="1"/>
  <c r="V590" i="5"/>
  <c r="E590" i="5"/>
  <c r="X590" i="5" s="1"/>
  <c r="V591" i="5"/>
  <c r="E591" i="5"/>
  <c r="X591" i="5" s="1"/>
  <c r="V592" i="5"/>
  <c r="E592" i="5" s="1"/>
  <c r="X592" i="5" s="1"/>
  <c r="V593" i="5"/>
  <c r="E593" i="5" s="1"/>
  <c r="X593" i="5" s="1"/>
  <c r="V594" i="5"/>
  <c r="E594" i="5" s="1"/>
  <c r="X594" i="5" s="1"/>
  <c r="V595" i="5"/>
  <c r="E595" i="5"/>
  <c r="V596" i="5"/>
  <c r="E596" i="5"/>
  <c r="V597" i="5"/>
  <c r="E597" i="5"/>
  <c r="X597" i="5" s="1"/>
  <c r="V598" i="5"/>
  <c r="E598" i="5"/>
  <c r="X598" i="5" s="1"/>
  <c r="V599" i="5"/>
  <c r="E599" i="5"/>
  <c r="X599" i="5" s="1"/>
  <c r="V600" i="5"/>
  <c r="E600" i="5" s="1"/>
  <c r="X600" i="5" s="1"/>
  <c r="V601" i="5"/>
  <c r="E601" i="5"/>
  <c r="X601" i="5" s="1"/>
  <c r="V602" i="5"/>
  <c r="E602" i="5"/>
  <c r="V603" i="5"/>
  <c r="E603" i="5"/>
  <c r="X603" i="5" s="1"/>
  <c r="V604" i="5"/>
  <c r="E604" i="5" s="1"/>
  <c r="X604" i="5" s="1"/>
  <c r="V605" i="5"/>
  <c r="E605" i="5" s="1"/>
  <c r="X605" i="5" s="1"/>
  <c r="V606" i="5"/>
  <c r="E606" i="5" s="1"/>
  <c r="X606" i="5" s="1"/>
  <c r="V607" i="5"/>
  <c r="E607" i="5"/>
  <c r="X607" i="5" s="1"/>
  <c r="V608" i="5"/>
  <c r="E608" i="5"/>
  <c r="X608" i="5" s="1"/>
  <c r="V609" i="5"/>
  <c r="E609" i="5"/>
  <c r="V610" i="5"/>
  <c r="E610" i="5" s="1"/>
  <c r="V611" i="5"/>
  <c r="E611" i="5"/>
  <c r="V612" i="5"/>
  <c r="E612" i="5" s="1"/>
  <c r="X612" i="5" s="1"/>
  <c r="V613" i="5"/>
  <c r="E613" i="5"/>
  <c r="X613" i="5" s="1"/>
  <c r="V614" i="5"/>
  <c r="E614" i="5"/>
  <c r="X614" i="5" s="1"/>
  <c r="V615" i="5"/>
  <c r="E615" i="5"/>
  <c r="X615" i="5" s="1"/>
  <c r="V616" i="5"/>
  <c r="E616" i="5" s="1"/>
  <c r="X616" i="5" s="1"/>
  <c r="V617" i="5"/>
  <c r="E617" i="5" s="1"/>
  <c r="V618" i="5"/>
  <c r="E618" i="5" s="1"/>
  <c r="V619" i="5"/>
  <c r="E619" i="5"/>
  <c r="X619" i="5" s="1"/>
  <c r="V620" i="5"/>
  <c r="E620" i="5"/>
  <c r="X620" i="5" s="1"/>
  <c r="V621" i="5"/>
  <c r="E621" i="5"/>
  <c r="X621" i="5" s="1"/>
  <c r="V622" i="5"/>
  <c r="E622" i="5" s="1"/>
  <c r="X622" i="5" s="1"/>
  <c r="V623" i="5"/>
  <c r="E623" i="5" s="1"/>
  <c r="X623" i="5" s="1"/>
  <c r="V624" i="5"/>
  <c r="E624" i="5" s="1"/>
  <c r="X624" i="5" s="1"/>
  <c r="V625" i="5"/>
  <c r="E625" i="5"/>
  <c r="V626" i="5"/>
  <c r="E626" i="5"/>
  <c r="V627" i="5"/>
  <c r="E627" i="5"/>
  <c r="V628" i="5"/>
  <c r="E628" i="5" s="1"/>
  <c r="X628" i="5" s="1"/>
  <c r="V629" i="5"/>
  <c r="E629" i="5" s="1"/>
  <c r="X629" i="5" s="1"/>
  <c r="V630" i="5"/>
  <c r="E630" i="5" s="1"/>
  <c r="X630" i="5" s="1"/>
  <c r="V631" i="5"/>
  <c r="E631" i="5"/>
  <c r="X631" i="5" s="1"/>
  <c r="V632" i="5"/>
  <c r="E632" i="5"/>
  <c r="X632" i="5" s="1"/>
  <c r="V633" i="5"/>
  <c r="E633" i="5"/>
  <c r="V634" i="5"/>
  <c r="E634" i="5"/>
  <c r="X634" i="5" s="1"/>
  <c r="V635" i="5"/>
  <c r="E635" i="5" s="1"/>
  <c r="X635" i="5" s="1"/>
  <c r="V636" i="5"/>
  <c r="E636" i="5" s="1"/>
  <c r="X636" i="5" s="1"/>
  <c r="V637" i="5"/>
  <c r="E637" i="5"/>
  <c r="X637" i="5" s="1"/>
  <c r="V638" i="5"/>
  <c r="E638" i="5"/>
  <c r="X638" i="5" s="1"/>
  <c r="V639" i="5"/>
  <c r="E639" i="5"/>
  <c r="X639" i="5" s="1"/>
  <c r="V640" i="5"/>
  <c r="E640" i="5" s="1"/>
  <c r="V641" i="5"/>
  <c r="E641" i="5"/>
  <c r="V642" i="5"/>
  <c r="E642" i="5" s="1"/>
  <c r="V643" i="5"/>
  <c r="E643" i="5"/>
  <c r="X643" i="5" s="1"/>
  <c r="V644" i="5"/>
  <c r="E644" i="5"/>
  <c r="X644" i="5" s="1"/>
  <c r="V645" i="5"/>
  <c r="E645" i="5"/>
  <c r="X645" i="5" s="1"/>
  <c r="V646" i="5"/>
  <c r="E646" i="5"/>
  <c r="X646" i="5" s="1"/>
  <c r="V647" i="5"/>
  <c r="E647" i="5"/>
  <c r="V648" i="5"/>
  <c r="E648" i="5" s="1"/>
  <c r="V649" i="5"/>
  <c r="E649" i="5"/>
  <c r="X649" i="5" s="1"/>
  <c r="V650" i="5"/>
  <c r="E650" i="5"/>
  <c r="X650" i="5" s="1"/>
  <c r="V651" i="5"/>
  <c r="E651" i="5"/>
  <c r="X651" i="5" s="1"/>
  <c r="V652" i="5"/>
  <c r="E652" i="5" s="1"/>
  <c r="X652" i="5" s="1"/>
  <c r="V653" i="5"/>
  <c r="E653" i="5" s="1"/>
  <c r="X653" i="5" s="1"/>
  <c r="V654" i="5"/>
  <c r="E654" i="5" s="1"/>
  <c r="X654" i="5" s="1"/>
  <c r="V655" i="5"/>
  <c r="E655" i="5"/>
  <c r="V656" i="5"/>
  <c r="E656" i="5"/>
  <c r="V657" i="5"/>
  <c r="E657" i="5"/>
  <c r="X657" i="5" s="1"/>
  <c r="V658" i="5"/>
  <c r="E658" i="5"/>
  <c r="X658" i="5" s="1"/>
  <c r="V659" i="5"/>
  <c r="E659" i="5"/>
  <c r="X659" i="5" s="1"/>
  <c r="V660" i="5"/>
  <c r="E660" i="5" s="1"/>
  <c r="X660" i="5" s="1"/>
  <c r="V661" i="5"/>
  <c r="E661" i="5"/>
  <c r="V662" i="5"/>
  <c r="E662" i="5"/>
  <c r="V663" i="5"/>
  <c r="E663" i="5"/>
  <c r="X663" i="5" s="1"/>
  <c r="V664" i="5"/>
  <c r="E664" i="5" s="1"/>
  <c r="X664" i="5" s="1"/>
  <c r="V665" i="5"/>
  <c r="E665" i="5" s="1"/>
  <c r="X665" i="5" s="1"/>
  <c r="V666" i="5"/>
  <c r="E666" i="5" s="1"/>
  <c r="X666" i="5" s="1"/>
  <c r="V667" i="5"/>
  <c r="E667" i="5"/>
  <c r="X667" i="5" s="1"/>
  <c r="V668" i="5"/>
  <c r="E668" i="5" s="1"/>
  <c r="X668" i="5" s="1"/>
  <c r="V669" i="5"/>
  <c r="E669" i="5"/>
  <c r="V670" i="5"/>
  <c r="E670" i="5"/>
  <c r="V671" i="5"/>
  <c r="E671" i="5"/>
  <c r="X671" i="5" s="1"/>
  <c r="V672" i="5"/>
  <c r="E672" i="5" s="1"/>
  <c r="X672" i="5" s="1"/>
  <c r="V673" i="5"/>
  <c r="E673" i="5"/>
  <c r="X673" i="5" s="1"/>
  <c r="V674" i="5"/>
  <c r="E674" i="5" s="1"/>
  <c r="X674" i="5" s="1"/>
  <c r="V675" i="5"/>
  <c r="E675" i="5"/>
  <c r="X675" i="5" s="1"/>
  <c r="V676" i="5"/>
  <c r="E676" i="5" s="1"/>
  <c r="X676" i="5" s="1"/>
  <c r="V677" i="5"/>
  <c r="E677" i="5" s="1"/>
  <c r="V678" i="5"/>
  <c r="E678" i="5" s="1"/>
  <c r="V679" i="5"/>
  <c r="E679" i="5"/>
  <c r="X679" i="5" s="1"/>
  <c r="V680" i="5"/>
  <c r="E680" i="5"/>
  <c r="X680" i="5" s="1"/>
  <c r="V681" i="5"/>
  <c r="E681" i="5"/>
  <c r="X681" i="5" s="1"/>
  <c r="V682" i="5"/>
  <c r="E682" i="5" s="1"/>
  <c r="X682" i="5" s="1"/>
  <c r="V683" i="5"/>
  <c r="E683" i="5"/>
  <c r="X683" i="5" s="1"/>
  <c r="V684" i="5"/>
  <c r="E684" i="5" s="1"/>
  <c r="X684" i="5" s="1"/>
  <c r="V685" i="5"/>
  <c r="E685" i="5"/>
  <c r="V686" i="5"/>
  <c r="E686" i="5" s="1"/>
  <c r="V687" i="5"/>
  <c r="E687" i="5"/>
  <c r="X687" i="5" s="1"/>
  <c r="V688" i="5"/>
  <c r="E688" i="5" s="1"/>
  <c r="X688" i="5" s="1"/>
  <c r="V689" i="5"/>
  <c r="E689" i="5" s="1"/>
  <c r="X689" i="5" s="1"/>
  <c r="V690" i="5"/>
  <c r="E690" i="5" s="1"/>
  <c r="X690" i="5" s="1"/>
  <c r="V691" i="5"/>
  <c r="E691" i="5"/>
  <c r="X691" i="5" s="1"/>
  <c r="V692" i="5"/>
  <c r="E692" i="5"/>
  <c r="X692" i="5" s="1"/>
  <c r="V693" i="5"/>
  <c r="E693" i="5"/>
  <c r="V694" i="5"/>
  <c r="E694" i="5"/>
  <c r="V695" i="5"/>
  <c r="E695" i="5" s="1"/>
  <c r="V696" i="5"/>
  <c r="E696" i="5" s="1"/>
  <c r="X696" i="5" s="1"/>
  <c r="V697" i="5"/>
  <c r="E697" i="5"/>
  <c r="X697" i="5" s="1"/>
  <c r="V698" i="5"/>
  <c r="E698" i="5" s="1"/>
  <c r="X698" i="5" s="1"/>
  <c r="V699" i="5"/>
  <c r="E699" i="5" s="1"/>
  <c r="X699" i="5" s="1"/>
  <c r="V700" i="5"/>
  <c r="E700" i="5" s="1"/>
  <c r="X700" i="5" s="1"/>
  <c r="V701" i="5"/>
  <c r="E701" i="5" s="1"/>
  <c r="X701" i="5" s="1"/>
  <c r="V702" i="5"/>
  <c r="E702" i="5" s="1"/>
  <c r="V703" i="5"/>
  <c r="E703" i="5"/>
  <c r="V704" i="5"/>
  <c r="E704" i="5"/>
  <c r="X704" i="5" s="1"/>
  <c r="V705" i="5"/>
  <c r="E705" i="5"/>
  <c r="X705" i="5" s="1"/>
  <c r="V706" i="5"/>
  <c r="E706" i="5"/>
  <c r="X706" i="5" s="1"/>
  <c r="V707" i="5"/>
  <c r="E707" i="5" s="1"/>
  <c r="X707" i="5" s="1"/>
  <c r="V708" i="5"/>
  <c r="E708" i="5" s="1"/>
  <c r="X708" i="5" s="1"/>
  <c r="V709" i="5"/>
  <c r="E709" i="5"/>
  <c r="V710" i="5"/>
  <c r="E710" i="5" s="1"/>
  <c r="V711" i="5"/>
  <c r="E711" i="5" s="1"/>
  <c r="V712" i="5"/>
  <c r="E712" i="5" s="1"/>
  <c r="V713" i="5"/>
  <c r="E713" i="5" s="1"/>
  <c r="X713" i="5" s="1"/>
  <c r="V714" i="5"/>
  <c r="E714" i="5" s="1"/>
  <c r="X714" i="5" s="1"/>
  <c r="V715" i="5"/>
  <c r="E715" i="5"/>
  <c r="X715" i="5" s="1"/>
  <c r="V716" i="5"/>
  <c r="E716" i="5"/>
  <c r="X716" i="5" s="1"/>
  <c r="V717" i="5"/>
  <c r="E717" i="5"/>
  <c r="X717" i="5" s="1"/>
  <c r="V718" i="5"/>
  <c r="E718" i="5"/>
  <c r="V719" i="5"/>
  <c r="E719" i="5"/>
  <c r="X719" i="5" s="1"/>
  <c r="V720" i="5"/>
  <c r="E720" i="5" s="1"/>
  <c r="X720" i="5" s="1"/>
  <c r="V721" i="5"/>
  <c r="E721" i="5"/>
  <c r="X721" i="5" s="1"/>
  <c r="V722" i="5"/>
  <c r="E722" i="5" s="1"/>
  <c r="X722" i="5" s="1"/>
  <c r="V723" i="5"/>
  <c r="E723" i="5" s="1"/>
  <c r="X723" i="5" s="1"/>
  <c r="V724" i="5"/>
  <c r="E724" i="5" s="1"/>
  <c r="X724" i="5" s="1"/>
  <c r="V725" i="5"/>
  <c r="E725" i="5" s="1"/>
  <c r="X725" i="5" s="1"/>
  <c r="V726" i="5"/>
  <c r="E726" i="5" s="1"/>
  <c r="X726" i="5" s="1"/>
  <c r="V727" i="5"/>
  <c r="E727" i="5"/>
  <c r="V728" i="5"/>
  <c r="E728" i="5" s="1"/>
  <c r="V729" i="5"/>
  <c r="E729" i="5"/>
  <c r="X729" i="5" s="1"/>
  <c r="V730" i="5"/>
  <c r="E730" i="5"/>
  <c r="X730" i="5" s="1"/>
  <c r="V731" i="5"/>
  <c r="E731" i="5"/>
  <c r="X731" i="5" s="1"/>
  <c r="V732" i="5"/>
  <c r="E732" i="5" s="1"/>
  <c r="X732" i="5" s="1"/>
  <c r="V733" i="5"/>
  <c r="E733" i="5"/>
  <c r="X733" i="5" s="1"/>
  <c r="V734" i="5"/>
  <c r="E734" i="5" s="1"/>
  <c r="V735" i="5"/>
  <c r="E735" i="5" s="1"/>
  <c r="V736" i="5"/>
  <c r="E736" i="5" s="1"/>
  <c r="V737" i="5"/>
  <c r="E737" i="5" s="1"/>
  <c r="X737" i="5" s="1"/>
  <c r="V738" i="5"/>
  <c r="E738" i="5" s="1"/>
  <c r="X738" i="5" s="1"/>
  <c r="V739" i="5"/>
  <c r="E739" i="5"/>
  <c r="X739" i="5" s="1"/>
  <c r="V740" i="5"/>
  <c r="E740" i="5"/>
  <c r="X740" i="5" s="1"/>
  <c r="V741" i="5"/>
  <c r="E741" i="5" s="1"/>
  <c r="X741" i="5" s="1"/>
  <c r="V742" i="5"/>
  <c r="E742" i="5"/>
  <c r="X742" i="5" s="1"/>
  <c r="V743" i="5"/>
  <c r="E743" i="5"/>
  <c r="V744" i="5"/>
  <c r="E744" i="5" s="1"/>
  <c r="V745" i="5"/>
  <c r="E745" i="5"/>
  <c r="V746" i="5"/>
  <c r="E746" i="5" s="1"/>
  <c r="X746" i="5" s="1"/>
  <c r="V747" i="5"/>
  <c r="E747" i="5" s="1"/>
  <c r="X747" i="5" s="1"/>
  <c r="V748" i="5"/>
  <c r="E748" i="5" s="1"/>
  <c r="X748" i="5" s="1"/>
  <c r="V749" i="5"/>
  <c r="E749" i="5" s="1"/>
  <c r="X749" i="5" s="1"/>
  <c r="V750" i="5"/>
  <c r="E750" i="5" s="1"/>
  <c r="X750" i="5" s="1"/>
  <c r="V751" i="5"/>
  <c r="E751" i="5"/>
  <c r="X751" i="5" s="1"/>
  <c r="V752" i="5"/>
  <c r="E752" i="5"/>
  <c r="V753" i="5"/>
  <c r="E753" i="5" s="1"/>
  <c r="V754" i="5"/>
  <c r="E754" i="5" s="1"/>
  <c r="X754" i="5" s="1"/>
  <c r="V755" i="5"/>
  <c r="E755" i="5"/>
  <c r="X755" i="5" s="1"/>
  <c r="V756" i="5"/>
  <c r="E756" i="5" s="1"/>
  <c r="X756" i="5" s="1"/>
  <c r="V757" i="5"/>
  <c r="E757" i="5"/>
  <c r="X757" i="5" s="1"/>
  <c r="V758" i="5"/>
  <c r="E758" i="5" s="1"/>
  <c r="X758" i="5" s="1"/>
  <c r="V759" i="5"/>
  <c r="E759" i="5" s="1"/>
  <c r="X759" i="5" s="1"/>
  <c r="V760" i="5"/>
  <c r="E760" i="5" s="1"/>
  <c r="X760" i="5" s="1"/>
  <c r="V761" i="5"/>
  <c r="E761" i="5" s="1"/>
  <c r="V762" i="5"/>
  <c r="E762" i="5" s="1"/>
  <c r="V763" i="5"/>
  <c r="E763" i="5"/>
  <c r="X763" i="5" s="1"/>
  <c r="V764" i="5"/>
  <c r="E764" i="5"/>
  <c r="X764" i="5" s="1"/>
  <c r="V765" i="5"/>
  <c r="E765" i="5"/>
  <c r="X765" i="5" s="1"/>
  <c r="V766" i="5"/>
  <c r="E766" i="5"/>
  <c r="X766" i="5" s="1"/>
  <c r="V767" i="5"/>
  <c r="E767" i="5" s="1"/>
  <c r="X767" i="5" s="1"/>
  <c r="V768" i="5"/>
  <c r="E768" i="5" s="1"/>
  <c r="X768" i="5" s="1"/>
  <c r="V769" i="5"/>
  <c r="E769" i="5"/>
  <c r="V770" i="5"/>
  <c r="E770" i="5" s="1"/>
  <c r="V771" i="5"/>
  <c r="E771" i="5" s="1"/>
  <c r="V772" i="5"/>
  <c r="E772" i="5"/>
  <c r="X772" i="5" s="1"/>
  <c r="V773" i="5"/>
  <c r="E773" i="5" s="1"/>
  <c r="X773" i="5" s="1"/>
  <c r="V774" i="5"/>
  <c r="E774" i="5" s="1"/>
  <c r="X774" i="5" s="1"/>
  <c r="V775" i="5"/>
  <c r="E775" i="5"/>
  <c r="X775" i="5" s="1"/>
  <c r="V776" i="5"/>
  <c r="E776" i="5"/>
  <c r="X776" i="5" s="1"/>
  <c r="V777" i="5"/>
  <c r="E777" i="5"/>
  <c r="V778" i="5"/>
  <c r="E778" i="5"/>
  <c r="V779" i="5"/>
  <c r="E779" i="5"/>
  <c r="X779" i="5" s="1"/>
  <c r="V780" i="5"/>
  <c r="E780" i="5" s="1"/>
  <c r="X780" i="5" s="1"/>
  <c r="V781" i="5"/>
  <c r="E781" i="5"/>
  <c r="X781" i="5" s="1"/>
  <c r="V782" i="5"/>
  <c r="E782" i="5"/>
  <c r="X782" i="5" s="1"/>
  <c r="V783" i="5"/>
  <c r="E783" i="5"/>
  <c r="V784" i="5"/>
  <c r="E784" i="5"/>
  <c r="V785" i="5"/>
  <c r="E785" i="5"/>
  <c r="X785" i="5" s="1"/>
  <c r="V786" i="5"/>
  <c r="E786" i="5" s="1"/>
  <c r="X786" i="5" s="1"/>
  <c r="V787" i="5"/>
  <c r="E787" i="5"/>
  <c r="X787" i="5" s="1"/>
  <c r="V788" i="5"/>
  <c r="E788" i="5"/>
  <c r="X788" i="5" s="1"/>
  <c r="V789" i="5"/>
  <c r="E789" i="5"/>
  <c r="X789" i="5" s="1"/>
  <c r="V790" i="5"/>
  <c r="E790" i="5"/>
  <c r="V791" i="5"/>
  <c r="E791" i="5" s="1"/>
  <c r="V792" i="5"/>
  <c r="E792" i="5" s="1"/>
  <c r="X792" i="5" s="1"/>
  <c r="V793" i="5"/>
  <c r="E793" i="5"/>
  <c r="X793" i="5" s="1"/>
  <c r="V794" i="5"/>
  <c r="E794" i="5"/>
  <c r="X794" i="5" s="1"/>
  <c r="V795" i="5"/>
  <c r="E795" i="5"/>
  <c r="X795" i="5" s="1"/>
  <c r="V796" i="5"/>
  <c r="E796" i="5"/>
  <c r="X796" i="5" s="1"/>
  <c r="V797" i="5"/>
  <c r="E797" i="5" s="1"/>
  <c r="V798" i="5"/>
  <c r="E798" i="5" s="1"/>
  <c r="V799" i="5"/>
  <c r="E799" i="5"/>
  <c r="X799" i="5" s="1"/>
  <c r="V800" i="5"/>
  <c r="E800" i="5"/>
  <c r="X800" i="5" s="1"/>
  <c r="V801" i="5"/>
  <c r="E801" i="5"/>
  <c r="X801" i="5" s="1"/>
  <c r="V802" i="5"/>
  <c r="E802" i="5"/>
  <c r="X802" i="5" s="1"/>
  <c r="V803" i="5"/>
  <c r="E803" i="5" s="1"/>
  <c r="X803" i="5" s="1"/>
  <c r="V804" i="5"/>
  <c r="E804" i="5" s="1"/>
  <c r="X804" i="5" s="1"/>
  <c r="V805" i="5"/>
  <c r="E805" i="5"/>
  <c r="V806" i="5"/>
  <c r="E806" i="5"/>
  <c r="V807" i="5"/>
  <c r="E807" i="5"/>
  <c r="X807" i="5" s="1"/>
  <c r="V808" i="5"/>
  <c r="E808" i="5"/>
  <c r="X808" i="5" s="1"/>
  <c r="V809" i="5"/>
  <c r="E809" i="5"/>
  <c r="X809" i="5" s="1"/>
  <c r="V810" i="5"/>
  <c r="E810" i="5" s="1"/>
  <c r="X810" i="5" s="1"/>
  <c r="V811" i="5"/>
  <c r="E811" i="5"/>
  <c r="V812" i="5"/>
  <c r="E812" i="5"/>
  <c r="V813" i="5"/>
  <c r="E813" i="5"/>
  <c r="X813" i="5" s="1"/>
  <c r="V814" i="5"/>
  <c r="E814" i="5"/>
  <c r="X814" i="5" s="1"/>
  <c r="V815" i="5"/>
  <c r="E815" i="5"/>
  <c r="X815" i="5" s="1"/>
  <c r="V816" i="5"/>
  <c r="E816" i="5" s="1"/>
  <c r="X816" i="5" s="1"/>
  <c r="V817" i="5"/>
  <c r="E817" i="5"/>
  <c r="X817" i="5" s="1"/>
  <c r="V818" i="5"/>
  <c r="E818" i="5"/>
  <c r="V819" i="5"/>
  <c r="E819" i="5"/>
  <c r="X819" i="5" s="1"/>
  <c r="V820" i="5"/>
  <c r="E820" i="5"/>
  <c r="X820" i="5" s="1"/>
  <c r="V821" i="5"/>
  <c r="E821" i="5" s="1"/>
  <c r="X821" i="5" s="1"/>
  <c r="V822" i="5"/>
  <c r="E822" i="5" s="1"/>
  <c r="X822" i="5" s="1"/>
  <c r="V823" i="5"/>
  <c r="E823" i="5"/>
  <c r="X823" i="5" s="1"/>
  <c r="V824" i="5"/>
  <c r="E824" i="5"/>
  <c r="X824" i="5" s="1"/>
  <c r="V825" i="5"/>
  <c r="E825" i="5"/>
  <c r="V826" i="5"/>
  <c r="E826" i="5"/>
  <c r="X826" i="5" s="1"/>
  <c r="V827" i="5"/>
  <c r="E827" i="5"/>
  <c r="X827" i="5" s="1"/>
  <c r="V828" i="5"/>
  <c r="E828" i="5" s="1"/>
  <c r="X828" i="5" s="1"/>
  <c r="V829" i="5"/>
  <c r="E829" i="5"/>
  <c r="X829" i="5" s="1"/>
  <c r="V830" i="5"/>
  <c r="E830" i="5"/>
  <c r="X830" i="5" s="1"/>
  <c r="V831" i="5"/>
  <c r="E831" i="5"/>
  <c r="V832" i="5"/>
  <c r="E832" i="5"/>
  <c r="V833" i="5"/>
  <c r="E833" i="5" s="1"/>
  <c r="X833" i="5" s="1"/>
  <c r="V834" i="5"/>
  <c r="E834" i="5" s="1"/>
  <c r="X834" i="5" s="1"/>
  <c r="V835" i="5"/>
  <c r="E835" i="5"/>
  <c r="X835" i="5" s="1"/>
  <c r="V836" i="5"/>
  <c r="E836" i="5"/>
  <c r="X836" i="5" s="1"/>
  <c r="V837" i="5"/>
  <c r="E837" i="5"/>
  <c r="X837" i="5" s="1"/>
  <c r="V838" i="5"/>
  <c r="E838" i="5"/>
  <c r="V839" i="5"/>
  <c r="E839" i="5"/>
  <c r="V840" i="5"/>
  <c r="E840" i="5" s="1"/>
  <c r="V841" i="5"/>
  <c r="E841" i="5"/>
  <c r="X841" i="5" s="1"/>
  <c r="V842" i="5"/>
  <c r="E842" i="5"/>
  <c r="X842" i="5" s="1"/>
  <c r="V843" i="5"/>
  <c r="E843" i="5"/>
  <c r="X843" i="5" s="1"/>
  <c r="V844" i="5"/>
  <c r="E844" i="5"/>
  <c r="X844" i="5" s="1"/>
  <c r="V845" i="5"/>
  <c r="E845" i="5"/>
  <c r="V846" i="5"/>
  <c r="E846" i="5" s="1"/>
  <c r="V847" i="5"/>
  <c r="E847" i="5"/>
  <c r="X847" i="5" s="1"/>
  <c r="V848" i="5"/>
  <c r="E848" i="5"/>
  <c r="X848" i="5" s="1"/>
  <c r="V849" i="5"/>
  <c r="E849" i="5"/>
  <c r="X849" i="5" s="1"/>
  <c r="V850" i="5"/>
  <c r="E850" i="5"/>
  <c r="X850" i="5" s="1"/>
  <c r="V851" i="5"/>
  <c r="E851" i="5" s="1"/>
  <c r="X851" i="5" s="1"/>
  <c r="V852" i="5"/>
  <c r="E852" i="5" s="1"/>
  <c r="V853" i="5"/>
  <c r="E853" i="5"/>
  <c r="V854" i="5"/>
  <c r="E854" i="5"/>
  <c r="V855" i="5"/>
  <c r="E855" i="5"/>
  <c r="X855" i="5" s="1"/>
  <c r="V856" i="5"/>
  <c r="E856" i="5"/>
  <c r="X856" i="5" s="1"/>
  <c r="V857" i="5"/>
  <c r="E857" i="5"/>
  <c r="X857" i="5" s="1"/>
  <c r="V858" i="5"/>
  <c r="E858" i="5" s="1"/>
  <c r="X858" i="5" s="1"/>
  <c r="V859" i="5"/>
  <c r="E859" i="5"/>
  <c r="V860" i="5"/>
  <c r="E860" i="5"/>
  <c r="X860" i="5" s="1"/>
  <c r="V861" i="5"/>
  <c r="E861" i="5"/>
  <c r="X861" i="5" s="1"/>
  <c r="V862" i="5"/>
  <c r="E862" i="5"/>
  <c r="X862" i="5" s="1"/>
  <c r="V863" i="5"/>
  <c r="E863" i="5" s="1"/>
  <c r="X863" i="5" s="1"/>
  <c r="V864" i="5"/>
  <c r="E864" i="5" s="1"/>
  <c r="X864" i="5" s="1"/>
  <c r="V865" i="5"/>
  <c r="E865" i="5"/>
  <c r="X865" i="5" s="1"/>
  <c r="V866" i="5"/>
  <c r="E866" i="5"/>
  <c r="V867" i="5"/>
  <c r="E867" i="5"/>
  <c r="X867" i="5" s="1"/>
  <c r="V868" i="5"/>
  <c r="E868" i="5"/>
  <c r="X868" i="5" s="1"/>
  <c r="V869" i="5"/>
  <c r="E869" i="5" s="1"/>
  <c r="X869" i="5" s="1"/>
  <c r="V870" i="5"/>
  <c r="E870" i="5" s="1"/>
  <c r="X870" i="5" s="1"/>
  <c r="V871" i="5"/>
  <c r="E871" i="5"/>
  <c r="X871" i="5" s="1"/>
  <c r="V872" i="5"/>
  <c r="E872" i="5"/>
  <c r="X872" i="5" s="1"/>
  <c r="V873" i="5"/>
  <c r="E873" i="5"/>
  <c r="V874" i="5"/>
  <c r="E874" i="5"/>
  <c r="V875" i="5"/>
  <c r="E875" i="5" s="1"/>
  <c r="X875" i="5" s="1"/>
  <c r="V876" i="5"/>
  <c r="E876" i="5" s="1"/>
  <c r="X876" i="5" s="1"/>
  <c r="V877" i="5"/>
  <c r="E877" i="5"/>
  <c r="X877" i="5" s="1"/>
  <c r="V878" i="5"/>
  <c r="E878" i="5"/>
  <c r="X878" i="5" s="1"/>
  <c r="V879" i="5"/>
  <c r="E879" i="5"/>
  <c r="X879" i="5" s="1"/>
  <c r="V880" i="5"/>
  <c r="E880" i="5"/>
  <c r="V881" i="5"/>
  <c r="E881" i="5"/>
  <c r="X881" i="5" s="1"/>
  <c r="V882" i="5"/>
  <c r="E882" i="5" s="1"/>
  <c r="X882" i="5" s="1"/>
  <c r="V883" i="5"/>
  <c r="E883" i="5"/>
  <c r="X883" i="5" s="1"/>
  <c r="V884" i="5"/>
  <c r="E884" i="5"/>
  <c r="X884" i="5" s="1"/>
  <c r="V885" i="5"/>
  <c r="E885" i="5"/>
  <c r="X885" i="5" s="1"/>
  <c r="V886" i="5"/>
  <c r="E886" i="5"/>
  <c r="V887" i="5"/>
  <c r="E887" i="5"/>
  <c r="V888" i="5"/>
  <c r="E888" i="5" s="1"/>
  <c r="X888" i="5" s="1"/>
  <c r="V889" i="5"/>
  <c r="E889" i="5"/>
  <c r="X889" i="5" s="1"/>
  <c r="V890" i="5"/>
  <c r="E890" i="5"/>
  <c r="X890" i="5" s="1"/>
  <c r="V891" i="5"/>
  <c r="E891" i="5"/>
  <c r="X891" i="5" s="1"/>
  <c r="V892" i="5"/>
  <c r="E892" i="5"/>
  <c r="X892" i="5" s="1"/>
  <c r="V893" i="5"/>
  <c r="E893" i="5" s="1"/>
  <c r="V894" i="5"/>
  <c r="E894" i="5" s="1"/>
  <c r="V895" i="5"/>
  <c r="E895" i="5"/>
  <c r="X895" i="5" s="1"/>
  <c r="V896" i="5"/>
  <c r="E896" i="5"/>
  <c r="X896" i="5" s="1"/>
  <c r="V897" i="5"/>
  <c r="E897" i="5"/>
  <c r="X897" i="5" s="1"/>
  <c r="V898" i="5"/>
  <c r="E898" i="5"/>
  <c r="X898" i="5" s="1"/>
  <c r="V899" i="5"/>
  <c r="E899" i="5"/>
  <c r="X899" i="5" s="1"/>
  <c r="V900" i="5"/>
  <c r="E900" i="5" s="1"/>
  <c r="V901" i="5"/>
  <c r="E901" i="5"/>
  <c r="V902" i="5"/>
  <c r="E902" i="5"/>
  <c r="X902" i="5" s="1"/>
  <c r="V903" i="5"/>
  <c r="E903" i="5"/>
  <c r="X903" i="5" s="1"/>
  <c r="V904" i="5"/>
  <c r="E904" i="5"/>
  <c r="X904" i="5" s="1"/>
  <c r="V905" i="5"/>
  <c r="E905" i="5" s="1"/>
  <c r="X905" i="5" s="1"/>
  <c r="V906" i="5"/>
  <c r="E906" i="5" s="1"/>
  <c r="X906" i="5" s="1"/>
  <c r="V907" i="5"/>
  <c r="E907" i="5"/>
  <c r="V908" i="5"/>
  <c r="E908" i="5"/>
  <c r="V909" i="5"/>
  <c r="E909" i="5"/>
  <c r="X909" i="5" s="1"/>
  <c r="V910" i="5"/>
  <c r="E910" i="5"/>
  <c r="X910" i="5" s="1"/>
  <c r="V911" i="5"/>
  <c r="E911" i="5"/>
  <c r="X911" i="5" s="1"/>
  <c r="V912" i="5"/>
  <c r="E912" i="5" s="1"/>
  <c r="X912" i="5" s="1"/>
  <c r="V913" i="5"/>
  <c r="E913" i="5"/>
  <c r="X913" i="5" s="1"/>
  <c r="V914" i="5"/>
  <c r="E914" i="5"/>
  <c r="V915" i="5"/>
  <c r="E915" i="5"/>
  <c r="V916" i="5"/>
  <c r="E916" i="5"/>
  <c r="X916" i="5" s="1"/>
  <c r="V917" i="5"/>
  <c r="E917" i="5"/>
  <c r="X917" i="5" s="1"/>
  <c r="V918" i="5"/>
  <c r="E918" i="5" s="1"/>
  <c r="X918" i="5" s="1"/>
  <c r="V919" i="5"/>
  <c r="E919" i="5"/>
  <c r="X919" i="5" s="1"/>
  <c r="V920" i="5"/>
  <c r="E920" i="5"/>
  <c r="V921" i="5"/>
  <c r="E921" i="5"/>
  <c r="V922" i="5"/>
  <c r="E922" i="5"/>
  <c r="X922" i="5" s="1"/>
  <c r="V923" i="5"/>
  <c r="E923" i="5"/>
  <c r="X923" i="5" s="1"/>
  <c r="V924" i="5"/>
  <c r="E924" i="5" s="1"/>
  <c r="X924" i="5" s="1"/>
  <c r="V925" i="5"/>
  <c r="E925" i="5"/>
  <c r="X925" i="5" s="1"/>
  <c r="V926" i="5"/>
  <c r="E926" i="5"/>
  <c r="X926" i="5" s="1"/>
  <c r="V927" i="5"/>
  <c r="E927" i="5"/>
  <c r="V928" i="5"/>
  <c r="E928" i="5"/>
  <c r="V929" i="5"/>
  <c r="E929" i="5"/>
  <c r="X929" i="5" s="1"/>
  <c r="V930" i="5"/>
  <c r="E930" i="5" s="1"/>
  <c r="X930" i="5" s="1"/>
  <c r="V931" i="5"/>
  <c r="E931" i="5"/>
  <c r="X931" i="5" s="1"/>
  <c r="V932" i="5"/>
  <c r="E932" i="5"/>
  <c r="X932" i="5" s="1"/>
  <c r="V933" i="5"/>
  <c r="E933" i="5"/>
  <c r="V934" i="5"/>
  <c r="E934" i="5"/>
  <c r="V935" i="5"/>
  <c r="E935" i="5" s="1"/>
  <c r="X935" i="5" s="1"/>
  <c r="V936" i="5"/>
  <c r="E936" i="5" s="1"/>
  <c r="X936" i="5" s="1"/>
  <c r="V937" i="5"/>
  <c r="E937" i="5"/>
  <c r="X937" i="5" s="1"/>
  <c r="V938" i="5"/>
  <c r="E938" i="5"/>
  <c r="X938" i="5" s="1"/>
  <c r="V939" i="5"/>
  <c r="E939" i="5"/>
  <c r="X939" i="5" s="1"/>
  <c r="V940" i="5"/>
  <c r="E940" i="5"/>
  <c r="V941" i="5"/>
  <c r="E941" i="5" s="1"/>
  <c r="V942" i="5"/>
  <c r="E942" i="5" s="1"/>
  <c r="V943" i="5"/>
  <c r="E943" i="5"/>
  <c r="X943" i="5" s="1"/>
  <c r="V944" i="5"/>
  <c r="E944" i="5"/>
  <c r="X944" i="5" s="1"/>
  <c r="V945" i="5"/>
  <c r="E945" i="5"/>
  <c r="X945" i="5" s="1"/>
  <c r="V946" i="5"/>
  <c r="E946" i="5"/>
  <c r="X946" i="5" s="1"/>
  <c r="V947" i="5"/>
  <c r="E947" i="5" s="1"/>
  <c r="X947" i="5" s="1"/>
  <c r="V948" i="5"/>
  <c r="E948" i="5" s="1"/>
  <c r="V949" i="5"/>
  <c r="E949" i="5"/>
  <c r="V950" i="5"/>
  <c r="E950" i="5"/>
  <c r="X950" i="5" s="1"/>
  <c r="V951" i="5"/>
  <c r="E951" i="5"/>
  <c r="X951" i="5" s="1"/>
  <c r="V952" i="5"/>
  <c r="E952" i="5"/>
  <c r="X952" i="5" s="1"/>
  <c r="V953" i="5"/>
  <c r="E953" i="5" s="1"/>
  <c r="X953" i="5" s="1"/>
  <c r="V954" i="5"/>
  <c r="E954" i="5" s="1"/>
  <c r="X954" i="5" s="1"/>
  <c r="V955" i="5"/>
  <c r="E955" i="5"/>
  <c r="V956" i="5"/>
  <c r="E956" i="5"/>
  <c r="V957" i="5"/>
  <c r="E957" i="5"/>
  <c r="V958" i="5"/>
  <c r="E958" i="5"/>
  <c r="X958" i="5" s="1"/>
  <c r="V959" i="5"/>
  <c r="E959" i="5"/>
  <c r="X959" i="5" s="1"/>
  <c r="V960" i="5"/>
  <c r="E960" i="5" s="1"/>
  <c r="X960" i="5" s="1"/>
  <c r="V961" i="5"/>
  <c r="E961" i="5"/>
  <c r="X961" i="5" s="1"/>
  <c r="V962" i="5"/>
  <c r="E962" i="5"/>
  <c r="V963" i="5"/>
  <c r="E963" i="5"/>
  <c r="X963" i="5" s="1"/>
  <c r="V964" i="5"/>
  <c r="E964" i="5"/>
  <c r="X964" i="5" s="1"/>
  <c r="V965" i="5"/>
  <c r="E965" i="5" s="1"/>
  <c r="X965" i="5" s="1"/>
  <c r="V966" i="5"/>
  <c r="E966" i="5" s="1"/>
  <c r="X966" i="5" s="1"/>
  <c r="V967" i="5"/>
  <c r="E967" i="5"/>
  <c r="X967" i="5" s="1"/>
  <c r="V968" i="5"/>
  <c r="E968" i="5"/>
  <c r="X968" i="5" s="1"/>
  <c r="V969" i="5"/>
  <c r="E969" i="5"/>
  <c r="V970" i="5"/>
  <c r="E970" i="5"/>
  <c r="X970" i="5" s="1"/>
  <c r="V971" i="5"/>
  <c r="E971" i="5"/>
  <c r="X971" i="5" s="1"/>
  <c r="V972" i="5"/>
  <c r="E972" i="5" s="1"/>
  <c r="X972" i="5" s="1"/>
  <c r="V973" i="5"/>
  <c r="E973" i="5"/>
  <c r="X973" i="5" s="1"/>
  <c r="V974" i="5"/>
  <c r="E974" i="5"/>
  <c r="X974" i="5" s="1"/>
  <c r="V975" i="5"/>
  <c r="E975" i="5"/>
  <c r="V976" i="5"/>
  <c r="E976" i="5"/>
  <c r="V977" i="5"/>
  <c r="E977" i="5" s="1"/>
  <c r="X977" i="5" s="1"/>
  <c r="V978" i="5"/>
  <c r="E978" i="5" s="1"/>
  <c r="X978" i="5" s="1"/>
  <c r="V979" i="5"/>
  <c r="E979" i="5"/>
  <c r="X979" i="5" s="1"/>
  <c r="V980" i="5"/>
  <c r="E980" i="5"/>
  <c r="X980" i="5" s="1"/>
  <c r="V982" i="5"/>
  <c r="E982" i="5"/>
  <c r="X982" i="5" s="1"/>
  <c r="V983" i="5"/>
  <c r="E983" i="5"/>
  <c r="V984" i="5"/>
  <c r="E984" i="5" s="1"/>
  <c r="V985" i="5"/>
  <c r="E985" i="5"/>
  <c r="V986" i="5"/>
  <c r="E986" i="5"/>
  <c r="X986" i="5" s="1"/>
  <c r="V987" i="5"/>
  <c r="E987" i="5"/>
  <c r="X987" i="5" s="1"/>
  <c r="V988" i="5"/>
  <c r="E988" i="5"/>
  <c r="X988" i="5" s="1"/>
  <c r="V989" i="5"/>
  <c r="E989" i="5" s="1"/>
  <c r="X989" i="5" s="1"/>
  <c r="V990" i="5"/>
  <c r="E990" i="5" s="1"/>
  <c r="X990" i="5" s="1"/>
  <c r="V991" i="5"/>
  <c r="E991" i="5"/>
  <c r="V992" i="5"/>
  <c r="E992" i="5"/>
  <c r="V993" i="5"/>
  <c r="E993" i="5"/>
  <c r="X993" i="5" s="1"/>
  <c r="V994" i="5"/>
  <c r="E994" i="5"/>
  <c r="X994" i="5" s="1"/>
  <c r="V995" i="5"/>
  <c r="E995" i="5"/>
  <c r="X995" i="5" s="1"/>
  <c r="V996" i="5"/>
  <c r="E996" i="5" s="1"/>
  <c r="X996" i="5" s="1"/>
  <c r="V997" i="5"/>
  <c r="E997" i="5"/>
  <c r="V998" i="5"/>
  <c r="E998" i="5"/>
  <c r="V999" i="5"/>
  <c r="E999" i="5"/>
  <c r="X999" i="5" s="1"/>
  <c r="V1000" i="5"/>
  <c r="E1000" i="5"/>
  <c r="X1000" i="5" s="1"/>
  <c r="V1001" i="5"/>
  <c r="E1001" i="5" s="1"/>
  <c r="X1001" i="5" s="1"/>
  <c r="V1002" i="5"/>
  <c r="E1002" i="5" s="1"/>
  <c r="X1002" i="5" s="1"/>
  <c r="V1003" i="5"/>
  <c r="E1003" i="5"/>
  <c r="X1003" i="5" s="1"/>
  <c r="V1004" i="5"/>
  <c r="E1004" i="5"/>
  <c r="V1005" i="5"/>
  <c r="E1005" i="5"/>
  <c r="V1006" i="5"/>
  <c r="E1006" i="5"/>
  <c r="X1006" i="5" s="1"/>
  <c r="V1007" i="5"/>
  <c r="E1007" i="5" s="1"/>
  <c r="X1007" i="5" s="1"/>
  <c r="V1008" i="5"/>
  <c r="E1008" i="5" s="1"/>
  <c r="X1008" i="5" s="1"/>
  <c r="V1009" i="5"/>
  <c r="E1009" i="5"/>
  <c r="X1009" i="5" s="1"/>
  <c r="V1010" i="5"/>
  <c r="E1010" i="5"/>
  <c r="X1010" i="5" s="1"/>
  <c r="V1012" i="5"/>
  <c r="E1012" i="5"/>
  <c r="V1013" i="5"/>
  <c r="E1013" i="5"/>
  <c r="V1014" i="5"/>
  <c r="E1014" i="5" s="1"/>
  <c r="X1014" i="5" s="1"/>
  <c r="V1015" i="5"/>
  <c r="E1015" i="5"/>
  <c r="X1015" i="5" s="1"/>
  <c r="V1016" i="5"/>
  <c r="E1016" i="5"/>
  <c r="X1016" i="5" s="1"/>
  <c r="V1017" i="5"/>
  <c r="E1017" i="5"/>
  <c r="X1017" i="5" s="1"/>
  <c r="V1018" i="5"/>
  <c r="E1018" i="5"/>
  <c r="X1018" i="5" s="1"/>
  <c r="V1019" i="5"/>
  <c r="E1019" i="5"/>
  <c r="V1020" i="5"/>
  <c r="E1020" i="5" s="1"/>
  <c r="V1021" i="5"/>
  <c r="E1021" i="5"/>
  <c r="X1021" i="5" s="1"/>
  <c r="V1022" i="5"/>
  <c r="E1022" i="5"/>
  <c r="X1022" i="5" s="1"/>
  <c r="V1023" i="5"/>
  <c r="E1023" i="5"/>
  <c r="X1023" i="5" s="1"/>
  <c r="V1024" i="5"/>
  <c r="E1024" i="5"/>
  <c r="X1024" i="5" s="1"/>
  <c r="V1025" i="5"/>
  <c r="E1025" i="5" s="1"/>
  <c r="X1025" i="5" s="1"/>
  <c r="V1026" i="5"/>
  <c r="E1026" i="5" s="1"/>
  <c r="V1027" i="5"/>
  <c r="E1027" i="5"/>
  <c r="V1028" i="5"/>
  <c r="E1028" i="5"/>
  <c r="X1028" i="5" s="1"/>
  <c r="V1029" i="5"/>
  <c r="E1029" i="5"/>
  <c r="X1029" i="5" s="1"/>
  <c r="V1030" i="5"/>
  <c r="E1030" i="5"/>
  <c r="X1030" i="5" s="1"/>
  <c r="V1031" i="5"/>
  <c r="E1031" i="5"/>
  <c r="X1031" i="5" s="1"/>
  <c r="V1032" i="5"/>
  <c r="E1032" i="5" s="1"/>
  <c r="X1032" i="5" s="1"/>
  <c r="V1033" i="5"/>
  <c r="E1033" i="5"/>
  <c r="V1034" i="5"/>
  <c r="E1034" i="5"/>
  <c r="X1034" i="5" s="1"/>
  <c r="V1035" i="5"/>
  <c r="E1035" i="5"/>
  <c r="X1035" i="5" s="1"/>
  <c r="V1036" i="5"/>
  <c r="E1036" i="5"/>
  <c r="X1036" i="5" s="1"/>
  <c r="V1037" i="5"/>
  <c r="E1037" i="5" s="1"/>
  <c r="X1037" i="5" s="1"/>
  <c r="V1038" i="5"/>
  <c r="E1038" i="5" s="1"/>
  <c r="X1038" i="5" s="1"/>
  <c r="V1039" i="5"/>
  <c r="E1039" i="5"/>
  <c r="X1039" i="5" s="1"/>
  <c r="V1040" i="5"/>
  <c r="E1040" i="5"/>
  <c r="V1041" i="5"/>
  <c r="E1041" i="5"/>
  <c r="X1041" i="5" s="1"/>
  <c r="V1042" i="5"/>
  <c r="E1042" i="5"/>
  <c r="X1042" i="5" s="1"/>
  <c r="V1043" i="5"/>
  <c r="E1043" i="5"/>
  <c r="X1043" i="5" s="1"/>
  <c r="V1044" i="5"/>
  <c r="E1044" i="5" s="1"/>
  <c r="X1044" i="5" s="1"/>
  <c r="V1045" i="5"/>
  <c r="E1045" i="5"/>
  <c r="X1045" i="5" s="1"/>
  <c r="V1046" i="5"/>
  <c r="E1046" i="5"/>
  <c r="V1047" i="5"/>
  <c r="E1047" i="5"/>
  <c r="V1048" i="5"/>
  <c r="E1048" i="5"/>
  <c r="X1048" i="5" s="1"/>
  <c r="V1049" i="5"/>
  <c r="E1049" i="5"/>
  <c r="X1049" i="5" s="1"/>
  <c r="V1050" i="5"/>
  <c r="E1050" i="5" s="1"/>
  <c r="X1050" i="5" s="1"/>
  <c r="V1051" i="5"/>
  <c r="E1051" i="5"/>
  <c r="X1051" i="5" s="1"/>
  <c r="V1052" i="5"/>
  <c r="E1052" i="5"/>
  <c r="X1052" i="5" s="1"/>
  <c r="V1053" i="5"/>
  <c r="E1053" i="5"/>
  <c r="V1054" i="5"/>
  <c r="E1054" i="5"/>
  <c r="X1054" i="5" s="1"/>
  <c r="V1055" i="5"/>
  <c r="E1055" i="5"/>
  <c r="X1055" i="5" s="1"/>
  <c r="V1056" i="5"/>
  <c r="E1056" i="5" s="1"/>
  <c r="X1056" i="5" s="1"/>
  <c r="V1057" i="5"/>
  <c r="E1057" i="5"/>
  <c r="X1057" i="5" s="1"/>
  <c r="V1058" i="5"/>
  <c r="E1058" i="5"/>
  <c r="X1058" i="5" s="1"/>
  <c r="V1059" i="5"/>
  <c r="E1059" i="5"/>
  <c r="V1060" i="5"/>
  <c r="E1060" i="5"/>
  <c r="V1061" i="5"/>
  <c r="E1061" i="5"/>
  <c r="V1062" i="5"/>
  <c r="E1062" i="5" s="1"/>
  <c r="X1062" i="5" s="1"/>
  <c r="V1063" i="5"/>
  <c r="E1063" i="5"/>
  <c r="X1063" i="5" s="1"/>
  <c r="V1064" i="5"/>
  <c r="E1064" i="5"/>
  <c r="X1064" i="5" s="1"/>
  <c r="V1065" i="5"/>
  <c r="E1065" i="5"/>
  <c r="X1065" i="5" s="1"/>
  <c r="V1066" i="5"/>
  <c r="E1066" i="5"/>
  <c r="V1067" i="5"/>
  <c r="E1067" i="5" s="1"/>
  <c r="V1068" i="5"/>
  <c r="E1068" i="5" s="1"/>
  <c r="X1068" i="5" s="1"/>
  <c r="V1069" i="5"/>
  <c r="E1069" i="5"/>
  <c r="X1069" i="5" s="1"/>
  <c r="V1070" i="5"/>
  <c r="E1070" i="5"/>
  <c r="X1070" i="5" s="1"/>
  <c r="V1071" i="5"/>
  <c r="E1071" i="5"/>
  <c r="X1071" i="5" s="1"/>
  <c r="V1072" i="5"/>
  <c r="E1072" i="5"/>
  <c r="X1072" i="5" s="1"/>
  <c r="V1073" i="5"/>
  <c r="E1073" i="5" s="1"/>
  <c r="V1074" i="5"/>
  <c r="E1074" i="5" s="1"/>
  <c r="V1075" i="5"/>
  <c r="E1075" i="5"/>
  <c r="V1076" i="5"/>
  <c r="E1076" i="5"/>
  <c r="X1076" i="5" s="1"/>
  <c r="V1077" i="5"/>
  <c r="E1077" i="5"/>
  <c r="X1077" i="5" s="1"/>
  <c r="V1078" i="5"/>
  <c r="E1078" i="5"/>
  <c r="X1078" i="5" s="1"/>
  <c r="V1079" i="5"/>
  <c r="E1079" i="5" s="1"/>
  <c r="X1079" i="5" s="1"/>
  <c r="V1080" i="5"/>
  <c r="E1080" i="5" s="1"/>
  <c r="X1080" i="5" s="1"/>
  <c r="V1081" i="5"/>
  <c r="E1081" i="5"/>
  <c r="V1082" i="5"/>
  <c r="E1082" i="5"/>
  <c r="X1082" i="5" s="1"/>
  <c r="V1084" i="5"/>
  <c r="E1084" i="5"/>
  <c r="X1084" i="5" s="1"/>
  <c r="V1085" i="5"/>
  <c r="E1085" i="5"/>
  <c r="X1085" i="5" s="1"/>
  <c r="V1086" i="5"/>
  <c r="E1086" i="5" s="1"/>
  <c r="X1086" i="5" s="1"/>
  <c r="V1087" i="5"/>
  <c r="E1087" i="5"/>
  <c r="X1087" i="5" s="1"/>
  <c r="V1088" i="5"/>
  <c r="E1088" i="5"/>
  <c r="V1089" i="5"/>
  <c r="E1089" i="5"/>
  <c r="V1090" i="5"/>
  <c r="E1090" i="5"/>
  <c r="V1091" i="5"/>
  <c r="E1091" i="5" s="1"/>
  <c r="X1091" i="5" s="1"/>
  <c r="V1092" i="5"/>
  <c r="E1092" i="5" s="1"/>
  <c r="X1092" i="5" s="1"/>
  <c r="V1093" i="5"/>
  <c r="E1093" i="5"/>
  <c r="X1093" i="5" s="1"/>
  <c r="V1094" i="5"/>
  <c r="E1094" i="5"/>
  <c r="X1094" i="5" s="1"/>
  <c r="V1095" i="5"/>
  <c r="E1095" i="5"/>
  <c r="V1096" i="5"/>
  <c r="E1096" i="5"/>
  <c r="V1097" i="5"/>
  <c r="E1097" i="5"/>
  <c r="X1097" i="5" s="1"/>
  <c r="V1098" i="5"/>
  <c r="E1098" i="5" s="1"/>
  <c r="X1098" i="5" s="1"/>
  <c r="V1099" i="5"/>
  <c r="E1099" i="5"/>
  <c r="X1099" i="5" s="1"/>
  <c r="V1100" i="5"/>
  <c r="E1100" i="5"/>
  <c r="X1100" i="5" s="1"/>
  <c r="V1101" i="5"/>
  <c r="E1101" i="5"/>
  <c r="X1101" i="5" s="1"/>
  <c r="V1102" i="5"/>
  <c r="E1102" i="5"/>
  <c r="V1103" i="5"/>
  <c r="E1103" i="5" s="1"/>
  <c r="V1104" i="5"/>
  <c r="E1104" i="5" s="1"/>
  <c r="X1104" i="5" s="1"/>
  <c r="V1105" i="5"/>
  <c r="E1105" i="5"/>
  <c r="X1105" i="5" s="1"/>
  <c r="V1106" i="5"/>
  <c r="E1106" i="5"/>
  <c r="X1106" i="5" s="1"/>
  <c r="V1107" i="5"/>
  <c r="E1107" i="5"/>
  <c r="X1107" i="5" s="1"/>
  <c r="V1108" i="5"/>
  <c r="E1108" i="5"/>
  <c r="X1108" i="5" s="1"/>
  <c r="V1109" i="5"/>
  <c r="E1109" i="5"/>
  <c r="V1110" i="5"/>
  <c r="E1110" i="5" s="1"/>
  <c r="V1111" i="5"/>
  <c r="E1111" i="5"/>
  <c r="X1111" i="5" s="1"/>
  <c r="V1112" i="5"/>
  <c r="E1112" i="5"/>
  <c r="X1112" i="5" s="1"/>
  <c r="V1113" i="5"/>
  <c r="E1113" i="5"/>
  <c r="X1113" i="5" s="1"/>
  <c r="V1114" i="5"/>
  <c r="E1114" i="5"/>
  <c r="X1114" i="5" s="1"/>
  <c r="V1115" i="5"/>
  <c r="E1115" i="5"/>
  <c r="V1116" i="5"/>
  <c r="E1116" i="5" s="1"/>
  <c r="V1117" i="5"/>
  <c r="E1117" i="5"/>
  <c r="V1118" i="5"/>
  <c r="E1118" i="5"/>
  <c r="X1118" i="5" s="1"/>
  <c r="V1119" i="5"/>
  <c r="E1119" i="5"/>
  <c r="X1119" i="5" s="1"/>
  <c r="V1120" i="5"/>
  <c r="E1120" i="5"/>
  <c r="X1120" i="5" s="1"/>
  <c r="V1121" i="5"/>
  <c r="E1121" i="5" s="1"/>
  <c r="X1121" i="5" s="1"/>
  <c r="V1122" i="5"/>
  <c r="E1122" i="5" s="1"/>
  <c r="X1122" i="5" s="1"/>
  <c r="V1123" i="5"/>
  <c r="E1123" i="5"/>
  <c r="V1124" i="5"/>
  <c r="E1124" i="5"/>
  <c r="V1125" i="5"/>
  <c r="E1125" i="5"/>
  <c r="X1125" i="5" s="1"/>
  <c r="V1126" i="5"/>
  <c r="E1126" i="5"/>
  <c r="X1126" i="5" s="1"/>
  <c r="V1127" i="5"/>
  <c r="E1127" i="5"/>
  <c r="X1127" i="5" s="1"/>
  <c r="V1128" i="5"/>
  <c r="E1128" i="5" s="1"/>
  <c r="X1128" i="5" s="1"/>
  <c r="V1129" i="5"/>
  <c r="E1129" i="5"/>
  <c r="V1130" i="5"/>
  <c r="E1130" i="5"/>
  <c r="V1131" i="5"/>
  <c r="E1131" i="5"/>
  <c r="X1131" i="5" s="1"/>
  <c r="V1132" i="5"/>
  <c r="E1132" i="5"/>
  <c r="X1132" i="5" s="1"/>
  <c r="V1133" i="5"/>
  <c r="E1133" i="5" s="1"/>
  <c r="X1133" i="5" s="1"/>
  <c r="V1134" i="5"/>
  <c r="E1134" i="5" s="1"/>
  <c r="X1134" i="5" s="1"/>
  <c r="V1135" i="5"/>
  <c r="E1135" i="5"/>
  <c r="X1135" i="5" s="1"/>
  <c r="V1136" i="5"/>
  <c r="E1136" i="5"/>
  <c r="V1137" i="5"/>
  <c r="E1137" i="5"/>
  <c r="V1138" i="5"/>
  <c r="E1138" i="5"/>
  <c r="X1138" i="5" s="1"/>
  <c r="V1139" i="5"/>
  <c r="E1139" i="5" s="1"/>
  <c r="X1139" i="5" s="1"/>
  <c r="V1140" i="5"/>
  <c r="E1140" i="5" s="1"/>
  <c r="X1140" i="5" s="1"/>
  <c r="V1141" i="5"/>
  <c r="E1141" i="5"/>
  <c r="X1141" i="5" s="1"/>
  <c r="V1142" i="5"/>
  <c r="E1142" i="5"/>
  <c r="X1142" i="5" s="1"/>
  <c r="V1143" i="5"/>
  <c r="E1143" i="5"/>
  <c r="V1144" i="5"/>
  <c r="E1144" i="5"/>
  <c r="V1145" i="5"/>
  <c r="E1145" i="5" s="1"/>
  <c r="X1145" i="5" s="1"/>
  <c r="V1146" i="5"/>
  <c r="E1146" i="5" s="1"/>
  <c r="X1146" i="5" s="1"/>
  <c r="V1147" i="5"/>
  <c r="E1147" i="5"/>
  <c r="X1147" i="5" s="1"/>
  <c r="V1148" i="5"/>
  <c r="E1148" i="5"/>
  <c r="X1148" i="5" s="1"/>
  <c r="V1149" i="5"/>
  <c r="E1149" i="5"/>
  <c r="X1149" i="5" s="1"/>
  <c r="V1150" i="5"/>
  <c r="E1150" i="5"/>
  <c r="V1151" i="5"/>
  <c r="E1151" i="5"/>
  <c r="V1152" i="5"/>
  <c r="E1152" i="5" s="1"/>
  <c r="V1153" i="5"/>
  <c r="E1153" i="5"/>
  <c r="X1153" i="5" s="1"/>
  <c r="V1154" i="5"/>
  <c r="E1154" i="5"/>
  <c r="X1154" i="5" s="1"/>
  <c r="V1155" i="5"/>
  <c r="E1155" i="5"/>
  <c r="X1155" i="5" s="1"/>
  <c r="V1156" i="5"/>
  <c r="E1156" i="5"/>
  <c r="X1156" i="5" s="1"/>
  <c r="V1157" i="5"/>
  <c r="E1157" i="5"/>
  <c r="V1158" i="5"/>
  <c r="E1158" i="5" s="1"/>
  <c r="V1159" i="5"/>
  <c r="E1159" i="5"/>
  <c r="X1159" i="5" s="1"/>
  <c r="V1160" i="5"/>
  <c r="E1160" i="5"/>
  <c r="X1160" i="5" s="1"/>
  <c r="V1161" i="5"/>
  <c r="E1161" i="5"/>
  <c r="X1161" i="5" s="1"/>
  <c r="V1162" i="5"/>
  <c r="E1162" i="5"/>
  <c r="X1162" i="5" s="1"/>
  <c r="V1163" i="5"/>
  <c r="E1163" i="5"/>
  <c r="V1164" i="5"/>
  <c r="E1164" i="5" s="1"/>
  <c r="V1165" i="5"/>
  <c r="E1165" i="5"/>
  <c r="V1166" i="5"/>
  <c r="E1166" i="5"/>
  <c r="X1166" i="5" s="1"/>
  <c r="V1167" i="5"/>
  <c r="E1167" i="5"/>
  <c r="X1167" i="5" s="1"/>
  <c r="V1168" i="5"/>
  <c r="E1168" i="5"/>
  <c r="X1168" i="5" s="1"/>
  <c r="V1169" i="5"/>
  <c r="E1169" i="5"/>
  <c r="X1169" i="5" s="1"/>
  <c r="V1170" i="5"/>
  <c r="E1170" i="5" s="1"/>
  <c r="V1171" i="5"/>
  <c r="E1171" i="5"/>
  <c r="V1172" i="5"/>
  <c r="E1172" i="5"/>
  <c r="X1172" i="5" s="1"/>
  <c r="V1173" i="5"/>
  <c r="E1173" i="5"/>
  <c r="X1173" i="5" s="1"/>
  <c r="V1174" i="5"/>
  <c r="E1174" i="5"/>
  <c r="X1174" i="5" s="1"/>
  <c r="V1175" i="5"/>
  <c r="E1175" i="5" s="1"/>
  <c r="X1175" i="5" s="1"/>
  <c r="V1176" i="5"/>
  <c r="E1176" i="5" s="1"/>
  <c r="X1176" i="5" s="1"/>
  <c r="V1177" i="5"/>
  <c r="E1177" i="5"/>
  <c r="V1178" i="5"/>
  <c r="E1178" i="5"/>
  <c r="V1179" i="5"/>
  <c r="E1179" i="5"/>
  <c r="X1179" i="5" s="1"/>
  <c r="V1180" i="5"/>
  <c r="E1180" i="5"/>
  <c r="X1180" i="5" s="1"/>
  <c r="V1181" i="5"/>
  <c r="E1181" i="5"/>
  <c r="X1181" i="5" s="1"/>
  <c r="V1182" i="5"/>
  <c r="E1182" i="5" s="1"/>
  <c r="X1182" i="5" s="1"/>
  <c r="V1183" i="5"/>
  <c r="E1183" i="5"/>
  <c r="X1183" i="5" s="1"/>
  <c r="V1184" i="5"/>
  <c r="E1184" i="5"/>
  <c r="V1185" i="5"/>
  <c r="E1185" i="5"/>
  <c r="V1186" i="5"/>
  <c r="E1186" i="5"/>
  <c r="X1186" i="5" s="1"/>
  <c r="V1187" i="5"/>
  <c r="E1187" i="5"/>
  <c r="X1187" i="5" s="1"/>
  <c r="V1188" i="5"/>
  <c r="E1188" i="5" s="1"/>
  <c r="X1188" i="5" s="1"/>
  <c r="V1189" i="5"/>
  <c r="E1189" i="5"/>
  <c r="X1189" i="5" s="1"/>
  <c r="V1190" i="5"/>
  <c r="E1190" i="5"/>
  <c r="V1191" i="5"/>
  <c r="E1191" i="5"/>
  <c r="V1192" i="5"/>
  <c r="E1192" i="5"/>
  <c r="X1192" i="5" s="1"/>
  <c r="V1193" i="5"/>
  <c r="E1193" i="5" s="1"/>
  <c r="X1193" i="5" s="1"/>
  <c r="V1194" i="5"/>
  <c r="E1194" i="5" s="1"/>
  <c r="X1194" i="5" s="1"/>
  <c r="V1195" i="5"/>
  <c r="E1195" i="5"/>
  <c r="X1195" i="5" s="1"/>
  <c r="V1196" i="5"/>
  <c r="E1196" i="5"/>
  <c r="X1196" i="5" s="1"/>
  <c r="V1197" i="5"/>
  <c r="E1197" i="5"/>
  <c r="V1198" i="5"/>
  <c r="E1198" i="5"/>
  <c r="V1199" i="5"/>
  <c r="E1199" i="5"/>
  <c r="X1199" i="5" s="1"/>
  <c r="V1200" i="5"/>
  <c r="E1200" i="5" s="1"/>
  <c r="X1200" i="5" s="1"/>
  <c r="V1201" i="5"/>
  <c r="E1201" i="5"/>
  <c r="X1201" i="5" s="1"/>
  <c r="V1202" i="5"/>
  <c r="E1202" i="5"/>
  <c r="X1202" i="5" s="1"/>
  <c r="V1203" i="5"/>
  <c r="E1203" i="5"/>
  <c r="X1203" i="5" s="1"/>
  <c r="V1204" i="5"/>
  <c r="E1204" i="5"/>
  <c r="V1205" i="5"/>
  <c r="E1205" i="5" s="1"/>
  <c r="V1206" i="5"/>
  <c r="E1206" i="5" s="1"/>
  <c r="X1206" i="5" s="1"/>
  <c r="V1207" i="5"/>
  <c r="E1207" i="5"/>
  <c r="X1207" i="5" s="1"/>
  <c r="V1208" i="5"/>
  <c r="E1208" i="5"/>
  <c r="X1208" i="5" s="1"/>
  <c r="V1209" i="5"/>
  <c r="E1209" i="5"/>
  <c r="X1209" i="5" s="1"/>
  <c r="V1210" i="5"/>
  <c r="E1210" i="5"/>
  <c r="X1210" i="5" s="1"/>
  <c r="V1211" i="5"/>
  <c r="E1211" i="5" s="1"/>
  <c r="V1212" i="5"/>
  <c r="E1212" i="5" s="1"/>
  <c r="V1213" i="5"/>
  <c r="E1213" i="5"/>
  <c r="V1214" i="5"/>
  <c r="E1214" i="5"/>
  <c r="X1214" i="5" s="1"/>
  <c r="V1215" i="5"/>
  <c r="E1215" i="5"/>
  <c r="X1215" i="5" s="1"/>
  <c r="V1216" i="5"/>
  <c r="E1216" i="5"/>
  <c r="X1216" i="5" s="1"/>
  <c r="V1217" i="5"/>
  <c r="E1217" i="5" s="1"/>
  <c r="X1217" i="5" s="1"/>
  <c r="V1218" i="5"/>
  <c r="E1218" i="5" s="1"/>
  <c r="X1218" i="5" s="1"/>
  <c r="V1219" i="5"/>
  <c r="E1219" i="5"/>
  <c r="V1220" i="5"/>
  <c r="E1220" i="5"/>
  <c r="X1220" i="5" s="1"/>
  <c r="V1221" i="5"/>
  <c r="E1221" i="5" s="1"/>
  <c r="X1221" i="5" s="1"/>
  <c r="V1222" i="5"/>
  <c r="E1222" i="5"/>
  <c r="X1222" i="5" s="1"/>
  <c r="V1223" i="5"/>
  <c r="E1223" i="5" s="1"/>
  <c r="X1223" i="5" s="1"/>
  <c r="V1224" i="5"/>
  <c r="E1224" i="5" s="1"/>
  <c r="X1224" i="5" s="1"/>
  <c r="V1225" i="5"/>
  <c r="E1225" i="5"/>
  <c r="X1225" i="5" s="1"/>
  <c r="V1226" i="5"/>
  <c r="E1226" i="5"/>
  <c r="V1227" i="5"/>
  <c r="E1227" i="5"/>
  <c r="V1228" i="5"/>
  <c r="E1228" i="5"/>
  <c r="V1229" i="5"/>
  <c r="E1229" i="5"/>
  <c r="X1229" i="5" s="1"/>
  <c r="V1230" i="5"/>
  <c r="E1230" i="5" s="1"/>
  <c r="X1230" i="5" s="1"/>
  <c r="V1231" i="5"/>
  <c r="E1231" i="5"/>
  <c r="X1231" i="5" s="1"/>
  <c r="V1232" i="5"/>
  <c r="E1232" i="5"/>
  <c r="X1232" i="5" s="1"/>
  <c r="V1233" i="5"/>
  <c r="E1233" i="5"/>
  <c r="V1234" i="5"/>
  <c r="E1234" i="5"/>
  <c r="X1234" i="5" s="1"/>
  <c r="V1235" i="5"/>
  <c r="E1235" i="5"/>
  <c r="X1235" i="5" s="1"/>
  <c r="V1236" i="5"/>
  <c r="E1236" i="5" s="1"/>
  <c r="X1236" i="5" s="1"/>
  <c r="V1237" i="5"/>
  <c r="E1237" i="5"/>
  <c r="X1237" i="5" s="1"/>
  <c r="V1238" i="5"/>
  <c r="E1238" i="5"/>
  <c r="X1238" i="5" s="1"/>
  <c r="V1239" i="5"/>
  <c r="E1239" i="5" s="1"/>
  <c r="X1239" i="5" s="1"/>
  <c r="V1240" i="5"/>
  <c r="E1240" i="5"/>
  <c r="V1241" i="5"/>
  <c r="E1241" i="5"/>
  <c r="V1242" i="5"/>
  <c r="E1242" i="5" s="1"/>
  <c r="V1243" i="5"/>
  <c r="E1243" i="5"/>
  <c r="X1243" i="5" s="1"/>
  <c r="V1244" i="5"/>
  <c r="E1244" i="5"/>
  <c r="X1244" i="5" s="1"/>
  <c r="V1245" i="5"/>
  <c r="E1245" i="5"/>
  <c r="X1245" i="5" s="1"/>
  <c r="V1246" i="5"/>
  <c r="E1246" i="5"/>
  <c r="V1247" i="5"/>
  <c r="E1247" i="5" s="1"/>
  <c r="V1248" i="5"/>
  <c r="E1248" i="5" s="1"/>
  <c r="V1249" i="5"/>
  <c r="E1249" i="5"/>
  <c r="X1249" i="5" s="1"/>
  <c r="V1250" i="5"/>
  <c r="E1250" i="5"/>
  <c r="X1250" i="5" s="1"/>
  <c r="V1251" i="5"/>
  <c r="E1251" i="5" s="1"/>
  <c r="X1251" i="5" s="1"/>
  <c r="V1252" i="5"/>
  <c r="E1252" i="5"/>
  <c r="X1252" i="5" s="1"/>
  <c r="V1253" i="5"/>
  <c r="E1253" i="5"/>
  <c r="X1253" i="5" s="1"/>
  <c r="V1254" i="5"/>
  <c r="E1254" i="5" s="1"/>
  <c r="V1255" i="5"/>
  <c r="E1255" i="5"/>
  <c r="V1256" i="5"/>
  <c r="E1256" i="5"/>
  <c r="X1256" i="5" s="1"/>
  <c r="V1257" i="5"/>
  <c r="E1257" i="5" s="1"/>
  <c r="X1257" i="5" s="1"/>
  <c r="V1258" i="5"/>
  <c r="E1258" i="5"/>
  <c r="X1258" i="5" s="1"/>
  <c r="V1259" i="5"/>
  <c r="E1259" i="5"/>
  <c r="X1259" i="5" s="1"/>
  <c r="V1260" i="5"/>
  <c r="E1260" i="5" s="1"/>
  <c r="X1260" i="5" s="1"/>
  <c r="V1261" i="5"/>
  <c r="E1261" i="5"/>
  <c r="V1262" i="5"/>
  <c r="E1262" i="5"/>
  <c r="V1263" i="5"/>
  <c r="E1263" i="5" s="1"/>
  <c r="X1263" i="5" s="1"/>
  <c r="V1264" i="5"/>
  <c r="E1264" i="5"/>
  <c r="X1264" i="5" s="1"/>
  <c r="V1265" i="5"/>
  <c r="E1265" i="5"/>
  <c r="X1265" i="5" s="1"/>
  <c r="V1266" i="5"/>
  <c r="E1266" i="5" s="1"/>
  <c r="X1266" i="5" s="1"/>
  <c r="V1267" i="5"/>
  <c r="E1267" i="5"/>
  <c r="X1267" i="5" s="1"/>
  <c r="V1268" i="5"/>
  <c r="E1268" i="5"/>
  <c r="V1269" i="5"/>
  <c r="E1269" i="5" s="1"/>
  <c r="X1269" i="5" s="1"/>
  <c r="V1270" i="5"/>
  <c r="E1270" i="5"/>
  <c r="X1270" i="5" s="1"/>
  <c r="V1271" i="5"/>
  <c r="E1271" i="5"/>
  <c r="X1271" i="5" s="1"/>
  <c r="V1272" i="5"/>
  <c r="E1272" i="5" s="1"/>
  <c r="X1272" i="5" s="1"/>
  <c r="V1273" i="5"/>
  <c r="E1273" i="5"/>
  <c r="X1273" i="5" s="1"/>
  <c r="V1274" i="5"/>
  <c r="E1274" i="5"/>
  <c r="X1274" i="5" s="1"/>
  <c r="V1275" i="5"/>
  <c r="E1275" i="5"/>
  <c r="V1276" i="5"/>
  <c r="E1276" i="5"/>
  <c r="V1277" i="5"/>
  <c r="E1277" i="5"/>
  <c r="X1277" i="5" s="1"/>
  <c r="V1278" i="5"/>
  <c r="E1278" i="5" s="1"/>
  <c r="X1278" i="5" s="1"/>
  <c r="V1279" i="5"/>
  <c r="E1279" i="5"/>
  <c r="X1279" i="5" s="1"/>
  <c r="V1280" i="5"/>
  <c r="E1280" i="5"/>
  <c r="X1280" i="5" s="1"/>
  <c r="V1281" i="5"/>
  <c r="E1281" i="5"/>
  <c r="X1281" i="5" s="1"/>
  <c r="V1282" i="5"/>
  <c r="E1282" i="5"/>
  <c r="V1283" i="5"/>
  <c r="E1283" i="5" s="1"/>
  <c r="V1284" i="5"/>
  <c r="E1284" i="5" s="1"/>
  <c r="X1284" i="5" s="1"/>
  <c r="V1285" i="5"/>
  <c r="E1285" i="5"/>
  <c r="X1285" i="5" s="1"/>
  <c r="V1286" i="5"/>
  <c r="E1286" i="5"/>
  <c r="X1286" i="5" s="1"/>
  <c r="V1287" i="5"/>
  <c r="E1287" i="5"/>
  <c r="X1287" i="5" s="1"/>
  <c r="V1288" i="5"/>
  <c r="E1288" i="5"/>
  <c r="X1288" i="5" s="1"/>
  <c r="V1289" i="5"/>
  <c r="E1289" i="5" s="1"/>
  <c r="V1290" i="5"/>
  <c r="E1290" i="5" s="1"/>
  <c r="V1291" i="5"/>
  <c r="E1291" i="5"/>
  <c r="V1292" i="5"/>
  <c r="E1292" i="5"/>
  <c r="X1292" i="5" s="1"/>
  <c r="V1294" i="5"/>
  <c r="E1294" i="5"/>
  <c r="X1294" i="5" s="1"/>
  <c r="V1295" i="5"/>
  <c r="E1295" i="5"/>
  <c r="X1295" i="5" s="1"/>
  <c r="V1296" i="5"/>
  <c r="E1296" i="5" s="1"/>
  <c r="X1296" i="5" s="1"/>
  <c r="V1297" i="5"/>
  <c r="E1297" i="5"/>
  <c r="V1298" i="5"/>
  <c r="E1298" i="5"/>
  <c r="V1299" i="5"/>
  <c r="E1299" i="5"/>
  <c r="X1299" i="5" s="1"/>
  <c r="V1300" i="5"/>
  <c r="E1300" i="5"/>
  <c r="X1300" i="5" s="1"/>
  <c r="V1301" i="5"/>
  <c r="E1301" i="5"/>
  <c r="X1301" i="5" s="1"/>
  <c r="V1302" i="5"/>
  <c r="E1302" i="5" s="1"/>
  <c r="X1302" i="5" s="1"/>
  <c r="V1303" i="5"/>
  <c r="E1303" i="5"/>
  <c r="X1303" i="5" s="1"/>
  <c r="V1304" i="5"/>
  <c r="E1304" i="5"/>
  <c r="V1305" i="5"/>
  <c r="E1305" i="5"/>
  <c r="V1306" i="5"/>
  <c r="E1306" i="5"/>
  <c r="X1306" i="5" s="1"/>
  <c r="V1307" i="5"/>
  <c r="E1307" i="5" s="1"/>
  <c r="X1307" i="5" s="1"/>
  <c r="V1308" i="5"/>
  <c r="E1308" i="5" s="1"/>
  <c r="X1308" i="5" s="1"/>
  <c r="V1309" i="5"/>
  <c r="E1309" i="5"/>
  <c r="X1309" i="5" s="1"/>
  <c r="V1310" i="5"/>
  <c r="E1310" i="5"/>
  <c r="X1310" i="5" s="1"/>
  <c r="V1311" i="5"/>
  <c r="E1311" i="5" s="1"/>
  <c r="V1312" i="5"/>
  <c r="E1312" i="5"/>
  <c r="V1313" i="5"/>
  <c r="E1313" i="5"/>
  <c r="X1313" i="5" s="1"/>
  <c r="V1314" i="5"/>
  <c r="E1314" i="5" s="1"/>
  <c r="X1314" i="5" s="1"/>
  <c r="V1315" i="5"/>
  <c r="E1315" i="5"/>
  <c r="X1315" i="5" s="1"/>
  <c r="V1316" i="5"/>
  <c r="E1316" i="5"/>
  <c r="X1316" i="5" s="1"/>
  <c r="V1317" i="5"/>
  <c r="E1317" i="5"/>
  <c r="X1317" i="5" s="1"/>
  <c r="V1318" i="5"/>
  <c r="E1318" i="5"/>
  <c r="V1319" i="5"/>
  <c r="E1319" i="5" s="1"/>
  <c r="V1320" i="5"/>
  <c r="E1320" i="5" s="1"/>
  <c r="X1320" i="5" s="1"/>
  <c r="V1321" i="5"/>
  <c r="E1321" i="5"/>
  <c r="X1321" i="5" s="1"/>
  <c r="V1322" i="5"/>
  <c r="E1322" i="5"/>
  <c r="X1322" i="5" s="1"/>
  <c r="V1323" i="5"/>
  <c r="E1323" i="5" s="1"/>
  <c r="X1323" i="5" s="1"/>
  <c r="V1324" i="5"/>
  <c r="E1324" i="5"/>
  <c r="X1324" i="5" s="1"/>
  <c r="V1325" i="5"/>
  <c r="E1325" i="5"/>
  <c r="V1326" i="5"/>
  <c r="E1326" i="5" s="1"/>
  <c r="V1327" i="5"/>
  <c r="E1327" i="5"/>
  <c r="X1327" i="5" s="1"/>
  <c r="V1328" i="5"/>
  <c r="E1328" i="5"/>
  <c r="X1328" i="5" s="1"/>
  <c r="V1329" i="5"/>
  <c r="E1329" i="5" s="1"/>
  <c r="X1329" i="5" s="1"/>
  <c r="V1330" i="5"/>
  <c r="E1330" i="5"/>
  <c r="X1330" i="5" s="1"/>
  <c r="V1331" i="5"/>
  <c r="E1331" i="5"/>
  <c r="X1331" i="5" s="1"/>
  <c r="V1332" i="5"/>
  <c r="E1332" i="5" s="1"/>
  <c r="X1332" i="5" s="1"/>
  <c r="V1333" i="5"/>
  <c r="E1333" i="5"/>
  <c r="V1334" i="5"/>
  <c r="E1334" i="5"/>
  <c r="X1334" i="5" s="1"/>
  <c r="V1335" i="5"/>
  <c r="E1335" i="5" s="1"/>
  <c r="X1335" i="5" s="1"/>
  <c r="V1336" i="5"/>
  <c r="E1336" i="5"/>
  <c r="X1336" i="5" s="1"/>
  <c r="V1337" i="5"/>
  <c r="E1337" i="5" s="1"/>
  <c r="X1337" i="5" s="1"/>
  <c r="V1338" i="5"/>
  <c r="E1338" i="5" s="1"/>
  <c r="X1338" i="5" s="1"/>
  <c r="V1339" i="5"/>
  <c r="E1339" i="5"/>
  <c r="X1339" i="5" s="1"/>
  <c r="V1340" i="5"/>
  <c r="E1340" i="5"/>
  <c r="V1341" i="5"/>
  <c r="E1341" i="5" s="1"/>
  <c r="X1341" i="5" s="1"/>
  <c r="V1343" i="5"/>
  <c r="E1343" i="5"/>
  <c r="X1343" i="5" s="1"/>
  <c r="V1344" i="5"/>
  <c r="E1344" i="5" s="1"/>
  <c r="V1345" i="5"/>
  <c r="E1345" i="5"/>
  <c r="X1345" i="5" s="1"/>
  <c r="V1346" i="5"/>
  <c r="E1346" i="5"/>
  <c r="X1346" i="5" s="1"/>
  <c r="V1347" i="5"/>
  <c r="E1347" i="5"/>
  <c r="X1347" i="5" s="1"/>
  <c r="V1348" i="5"/>
  <c r="E1348" i="5"/>
  <c r="V1349" i="5"/>
  <c r="E1349" i="5" s="1"/>
  <c r="V1350" i="5"/>
  <c r="E1350" i="5" s="1"/>
  <c r="V1351" i="5"/>
  <c r="E1351" i="5"/>
  <c r="X1351" i="5" s="1"/>
  <c r="V1352" i="5"/>
  <c r="E1352" i="5"/>
  <c r="X1352" i="5" s="1"/>
  <c r="V1353" i="5"/>
  <c r="E1353" i="5"/>
  <c r="X1353" i="5" s="1"/>
  <c r="V1354" i="5"/>
  <c r="E1354" i="5"/>
  <c r="X1354" i="5" s="1"/>
  <c r="V1355" i="5"/>
  <c r="E1355" i="5" s="1"/>
  <c r="X1355" i="5" s="1"/>
  <c r="V1356" i="5"/>
  <c r="E1356" i="5" s="1"/>
  <c r="V1357" i="5"/>
  <c r="E1357" i="5"/>
  <c r="V1358" i="5"/>
  <c r="E1358" i="5"/>
  <c r="V1359" i="5"/>
  <c r="E1359" i="5" s="1"/>
  <c r="X1359" i="5" s="1"/>
  <c r="V1360" i="5"/>
  <c r="E1360" i="5"/>
  <c r="X1360" i="5" s="1"/>
  <c r="V1361" i="5"/>
  <c r="E1361" i="5"/>
  <c r="X1361" i="5" s="1"/>
  <c r="V1362" i="5"/>
  <c r="E1362" i="5" s="1"/>
  <c r="X1362" i="5" s="1"/>
  <c r="V1363" i="5"/>
  <c r="E1363" i="5"/>
  <c r="V1364" i="5"/>
  <c r="E1364" i="5"/>
  <c r="V1365" i="5"/>
  <c r="E1365" i="5"/>
  <c r="X1365" i="5" s="1"/>
  <c r="V1366" i="5"/>
  <c r="E1366" i="5"/>
  <c r="X1366" i="5" s="1"/>
  <c r="V1367" i="5"/>
  <c r="E1367" i="5" s="1"/>
  <c r="X1367" i="5" s="1"/>
  <c r="V1368" i="5"/>
  <c r="E1368" i="5" s="1"/>
  <c r="X1368" i="5" s="1"/>
  <c r="V1369" i="5"/>
  <c r="E1369" i="5"/>
  <c r="X1369" i="5" s="1"/>
  <c r="V1370" i="5"/>
  <c r="E1370" i="5"/>
  <c r="V1371" i="5"/>
  <c r="E1371" i="5"/>
  <c r="V1372" i="5"/>
  <c r="E1372" i="5"/>
  <c r="X1372" i="5" s="1"/>
  <c r="V1373" i="5"/>
  <c r="E1373" i="5"/>
  <c r="X1373" i="5" s="1"/>
  <c r="V1374" i="5"/>
  <c r="E1374" i="5" s="1"/>
  <c r="X1374" i="5" s="1"/>
  <c r="V1375" i="5"/>
  <c r="E1375" i="5"/>
  <c r="X1375" i="5" s="1"/>
  <c r="V1376" i="5"/>
  <c r="E1376" i="5"/>
  <c r="X1376" i="5" s="1"/>
  <c r="V1377" i="5"/>
  <c r="E1377" i="5" s="1"/>
  <c r="V1378" i="5"/>
  <c r="E1378" i="5"/>
  <c r="V1379" i="5"/>
  <c r="E1379" i="5"/>
  <c r="X1379" i="5" s="1"/>
  <c r="V1380" i="5"/>
  <c r="E1380" i="5" s="1"/>
  <c r="X1380" i="5" s="1"/>
  <c r="V1381" i="5"/>
  <c r="E1381" i="5"/>
  <c r="X1381" i="5" s="1"/>
  <c r="V1382" i="5"/>
  <c r="E1382" i="5"/>
  <c r="X1382" i="5" s="1"/>
  <c r="V1383" i="5"/>
  <c r="E1383" i="5"/>
  <c r="X1383" i="5" s="1"/>
  <c r="V1384" i="5"/>
  <c r="E1384" i="5"/>
  <c r="V1385" i="5"/>
  <c r="E1385" i="5" s="1"/>
  <c r="X1385" i="5" s="1"/>
  <c r="V1386" i="5"/>
  <c r="E1386" i="5" s="1"/>
  <c r="X1386" i="5" s="1"/>
  <c r="V1387" i="5"/>
  <c r="E1387" i="5"/>
  <c r="X1387" i="5" s="1"/>
  <c r="V1388" i="5"/>
  <c r="E1388" i="5"/>
  <c r="X1388" i="5" s="1"/>
  <c r="V1389" i="5"/>
  <c r="E1389" i="5"/>
  <c r="X1389" i="5" s="1"/>
  <c r="V1390" i="5"/>
  <c r="E1390" i="5"/>
  <c r="X1390" i="5" s="1"/>
  <c r="V1391" i="5"/>
  <c r="E1391" i="5"/>
  <c r="V1392" i="5"/>
  <c r="E1392" i="5" s="1"/>
  <c r="V1393" i="5"/>
  <c r="E1393" i="5"/>
  <c r="X1393" i="5" s="1"/>
  <c r="V1394" i="5"/>
  <c r="E1394" i="5"/>
  <c r="X1394" i="5" s="1"/>
  <c r="V1395" i="5"/>
  <c r="E1395" i="5" s="1"/>
  <c r="X1395" i="5" s="1"/>
  <c r="V1396" i="5"/>
  <c r="E1396" i="5"/>
  <c r="X1396" i="5" s="1"/>
  <c r="V1397" i="5"/>
  <c r="E1397" i="5"/>
  <c r="X1397" i="5" s="1"/>
  <c r="V1398" i="5"/>
  <c r="E1398" i="5" s="1"/>
  <c r="V1399" i="5"/>
  <c r="E1399" i="5"/>
  <c r="X1399" i="5" s="1"/>
  <c r="V1400" i="5"/>
  <c r="E1400" i="5"/>
  <c r="X1400" i="5" s="1"/>
  <c r="V1401" i="5"/>
  <c r="E1401" i="5" s="1"/>
  <c r="X1401" i="5" s="1"/>
  <c r="V1402" i="5"/>
  <c r="E1402" i="5"/>
  <c r="X1402" i="5" s="1"/>
  <c r="V1403" i="5"/>
  <c r="E1403" i="5" s="1"/>
  <c r="X1403" i="5" s="1"/>
  <c r="V1404" i="5"/>
  <c r="E1404" i="5" s="1"/>
  <c r="X1404" i="5" s="1"/>
  <c r="V1405" i="5"/>
  <c r="E1405" i="5"/>
  <c r="X1405" i="5" s="1"/>
  <c r="V1406" i="5"/>
  <c r="E1406" i="5"/>
  <c r="V1407" i="5"/>
  <c r="E1407" i="5" s="1"/>
  <c r="X1407" i="5" s="1"/>
  <c r="V1408" i="5"/>
  <c r="E1408" i="5"/>
  <c r="X1408" i="5" s="1"/>
  <c r="V1409" i="5"/>
  <c r="E1409" i="5"/>
  <c r="X1409" i="5" s="1"/>
  <c r="V1410" i="5"/>
  <c r="E1410" i="5" s="1"/>
  <c r="X1410" i="5" s="1"/>
  <c r="V1411" i="5"/>
  <c r="E1411" i="5"/>
  <c r="X1411" i="5" s="1"/>
  <c r="V1412" i="5"/>
  <c r="E1412" i="5"/>
  <c r="X1412" i="5" s="1"/>
  <c r="V1413" i="5"/>
  <c r="E1413" i="5"/>
  <c r="X1413" i="5" s="1"/>
  <c r="V1414" i="5"/>
  <c r="E1414" i="5"/>
  <c r="X1414" i="5" s="1"/>
  <c r="V1415" i="5"/>
  <c r="E1415" i="5"/>
  <c r="X1415" i="5" s="1"/>
  <c r="V1416" i="5"/>
  <c r="E1416" i="5" s="1"/>
  <c r="X1416" i="5" s="1"/>
  <c r="V1417" i="5"/>
  <c r="E1417" i="5"/>
  <c r="X1417" i="5" s="1"/>
  <c r="V1418" i="5"/>
  <c r="E1418" i="5" s="1"/>
  <c r="X1418" i="5" s="1"/>
  <c r="V1419" i="5"/>
  <c r="E1419" i="5" s="1"/>
  <c r="X1419" i="5" s="1"/>
  <c r="V1420" i="5"/>
  <c r="E1420" i="5"/>
  <c r="X1420" i="5" s="1"/>
  <c r="V1421" i="5"/>
  <c r="E1421" i="5" s="1"/>
  <c r="V1422" i="5"/>
  <c r="E1422" i="5" s="1"/>
  <c r="V1423" i="5"/>
  <c r="E1423" i="5"/>
  <c r="V1424" i="5"/>
  <c r="E1424" i="5"/>
  <c r="X1424" i="5" s="1"/>
  <c r="V1425" i="5"/>
  <c r="E1425" i="5"/>
  <c r="X1425" i="5" s="1"/>
  <c r="V1426" i="5"/>
  <c r="E1426" i="5"/>
  <c r="X1426" i="5" s="1"/>
  <c r="V1427" i="5"/>
  <c r="E1427" i="5" s="1"/>
  <c r="X1427" i="5" s="1"/>
  <c r="V1428" i="5"/>
  <c r="E1428" i="5" s="1"/>
  <c r="V1429" i="5"/>
  <c r="E1429" i="5"/>
  <c r="V1430" i="5"/>
  <c r="E1430" i="5"/>
  <c r="X1430" i="5" s="1"/>
  <c r="V1431" i="5"/>
  <c r="E1431" i="5" s="1"/>
  <c r="V1432" i="5"/>
  <c r="E1432" i="5"/>
  <c r="X1432" i="5" s="1"/>
  <c r="V1433" i="5"/>
  <c r="E1433" i="5"/>
  <c r="X1433" i="5" s="1"/>
  <c r="V1434" i="5"/>
  <c r="E1434" i="5" s="1"/>
  <c r="X1434" i="5" s="1"/>
  <c r="V1435" i="5"/>
  <c r="E1435" i="5"/>
  <c r="V1436" i="5"/>
  <c r="E1436" i="5" s="1"/>
  <c r="V1437" i="5"/>
  <c r="E1437" i="5"/>
  <c r="X1437" i="5" s="1"/>
  <c r="V1438" i="5"/>
  <c r="E1438" i="5"/>
  <c r="X1438" i="5" s="1"/>
  <c r="V1439" i="5"/>
  <c r="E1439" i="5"/>
  <c r="X1439" i="5" s="1"/>
  <c r="V1440" i="5"/>
  <c r="E1440" i="5" s="1"/>
  <c r="X1440" i="5" s="1"/>
  <c r="V1441" i="5"/>
  <c r="E1441" i="5"/>
  <c r="X1441" i="5" s="1"/>
  <c r="V1442" i="5"/>
  <c r="E1442" i="5"/>
  <c r="V1443" i="5"/>
  <c r="E1443" i="5"/>
  <c r="V1444" i="5"/>
  <c r="E1444" i="5"/>
  <c r="X1444" i="5" s="1"/>
  <c r="V1445" i="5"/>
  <c r="E1445" i="5"/>
  <c r="X1445" i="5" s="1"/>
  <c r="V1446" i="5"/>
  <c r="E1446" i="5" s="1"/>
  <c r="X1446" i="5" s="1"/>
  <c r="V1447" i="5"/>
  <c r="E1447" i="5"/>
  <c r="X1447" i="5" s="1"/>
  <c r="V1448" i="5"/>
  <c r="E1448" i="5"/>
  <c r="X1448" i="5" s="1"/>
  <c r="V1449" i="5"/>
  <c r="E1449" i="5" s="1"/>
  <c r="X1449" i="5" s="1"/>
  <c r="V1450" i="5"/>
  <c r="E1450" i="5"/>
  <c r="V1451" i="5"/>
  <c r="E1451" i="5"/>
  <c r="V1452" i="5"/>
  <c r="E1452" i="5" s="1"/>
  <c r="X1452" i="5" s="1"/>
  <c r="V1453" i="5"/>
  <c r="E1453" i="5"/>
  <c r="X1453" i="5" s="1"/>
  <c r="V1454" i="5"/>
  <c r="E1454" i="5" s="1"/>
  <c r="X1454" i="5" s="1"/>
  <c r="V1455" i="5"/>
  <c r="E1455" i="5"/>
  <c r="X1455" i="5" s="1"/>
  <c r="V1456" i="5"/>
  <c r="E1456" i="5"/>
  <c r="V1457" i="5"/>
  <c r="E1457" i="5" s="1"/>
  <c r="V1458" i="5"/>
  <c r="E1458" i="5" s="1"/>
  <c r="V1459" i="5"/>
  <c r="E1459" i="5"/>
  <c r="X1459" i="5" s="1"/>
  <c r="V1460" i="5"/>
  <c r="E1460" i="5" s="1"/>
  <c r="X1460" i="5" s="1"/>
  <c r="V1461" i="5"/>
  <c r="E1461" i="5"/>
  <c r="X1461" i="5" s="1"/>
  <c r="V1462" i="5"/>
  <c r="E1462" i="5"/>
  <c r="X1462" i="5" s="1"/>
  <c r="V1463" i="5"/>
  <c r="E1463" i="5"/>
  <c r="X1463" i="5" s="1"/>
  <c r="V1464" i="5"/>
  <c r="E1464" i="5" s="1"/>
  <c r="V1465" i="5"/>
  <c r="E1465" i="5"/>
  <c r="V1466" i="5"/>
  <c r="E1466" i="5"/>
  <c r="X1466" i="5" s="1"/>
  <c r="V1467" i="5"/>
  <c r="E1467" i="5" s="1"/>
  <c r="X1467" i="5" s="1"/>
  <c r="V1468" i="5"/>
  <c r="E1468" i="5"/>
  <c r="X1468" i="5" s="1"/>
  <c r="V1469" i="5"/>
  <c r="E1469" i="5"/>
  <c r="X1469" i="5" s="1"/>
  <c r="V1470" i="5"/>
  <c r="E1470" i="5" s="1"/>
  <c r="X1470" i="5" s="1"/>
  <c r="V1471" i="5"/>
  <c r="E1471" i="5"/>
  <c r="V1472" i="5"/>
  <c r="E1472" i="5" s="1"/>
  <c r="X1472" i="5" s="1"/>
  <c r="V1473" i="5"/>
  <c r="E1473" i="5" s="1"/>
  <c r="V1474" i="5"/>
  <c r="E1474" i="5"/>
  <c r="X1474" i="5" s="1"/>
  <c r="V1475" i="5"/>
  <c r="E1475" i="5" s="1"/>
  <c r="X1475" i="5" s="1"/>
  <c r="V1476" i="5"/>
  <c r="E1476" i="5" s="1"/>
  <c r="X1476" i="5" s="1"/>
  <c r="V1477" i="5"/>
  <c r="E1477" i="5"/>
  <c r="X1477" i="5" s="1"/>
  <c r="V1478" i="5"/>
  <c r="E1478" i="5"/>
  <c r="X1478" i="5" s="1"/>
  <c r="V1479" i="5"/>
  <c r="E1479" i="5" s="1"/>
  <c r="X1479" i="5" s="1"/>
  <c r="V1480" i="5"/>
  <c r="E1480" i="5"/>
  <c r="V1481" i="5"/>
  <c r="E1481" i="5"/>
  <c r="X1481" i="5" s="1"/>
  <c r="V1482" i="5"/>
  <c r="E1482" i="5" s="1"/>
  <c r="X1482" i="5" s="1"/>
  <c r="V1483" i="5"/>
  <c r="E1483" i="5"/>
  <c r="X1483" i="5" s="1"/>
  <c r="V1484" i="5"/>
  <c r="E1484" i="5"/>
  <c r="X1484" i="5" s="1"/>
  <c r="V1485" i="5"/>
  <c r="E1485" i="5"/>
  <c r="X1485" i="5" s="1"/>
  <c r="V1486" i="5"/>
  <c r="E1486" i="5"/>
  <c r="V1487" i="5"/>
  <c r="E1487" i="5"/>
  <c r="V1489" i="5"/>
  <c r="E1489" i="5"/>
  <c r="V1490" i="5"/>
  <c r="E1490" i="5"/>
  <c r="X1490" i="5" s="1"/>
  <c r="V1491" i="5"/>
  <c r="E1491" i="5"/>
  <c r="X1491" i="5" s="1"/>
  <c r="V1492" i="5"/>
  <c r="E1492" i="5"/>
  <c r="X1492" i="5" s="1"/>
  <c r="V1493" i="5"/>
  <c r="E1493" i="5" s="1"/>
  <c r="X1493" i="5" s="1"/>
  <c r="V1494" i="5"/>
  <c r="E1494" i="5" s="1"/>
  <c r="V1495" i="5"/>
  <c r="E1495" i="5"/>
  <c r="V1496" i="5"/>
  <c r="E1496" i="5"/>
  <c r="X1496" i="5" s="1"/>
  <c r="V1497" i="5"/>
  <c r="E1497" i="5" s="1"/>
  <c r="X1497" i="5" s="1"/>
  <c r="V1498" i="5"/>
  <c r="E1498" i="5"/>
  <c r="X1498" i="5" s="1"/>
  <c r="V1499" i="5"/>
  <c r="E1499" i="5"/>
  <c r="X1499" i="5" s="1"/>
  <c r="V1500" i="5"/>
  <c r="E1500" i="5" s="1"/>
  <c r="X1500" i="5" s="1"/>
  <c r="V1501" i="5"/>
  <c r="E1501" i="5"/>
  <c r="V1502" i="5"/>
  <c r="E1502" i="5"/>
  <c r="V1503" i="5"/>
  <c r="E1503" i="5"/>
  <c r="X1503" i="5" s="1"/>
  <c r="V1504" i="5"/>
  <c r="E1504" i="5"/>
  <c r="X1504" i="5" s="1"/>
  <c r="V1505" i="5"/>
  <c r="E1505" i="5" s="1"/>
  <c r="X1505" i="5" s="1"/>
  <c r="V1506" i="5"/>
  <c r="E1506" i="5" s="1"/>
  <c r="X1506" i="5" s="1"/>
  <c r="V1507" i="5"/>
  <c r="E1507" i="5"/>
  <c r="X1507" i="5" s="1"/>
  <c r="V1508" i="5"/>
  <c r="E1508" i="5"/>
  <c r="V1509" i="5"/>
  <c r="E1509" i="5"/>
  <c r="V1510" i="5"/>
  <c r="E1510" i="5"/>
  <c r="X1510" i="5" s="1"/>
  <c r="V1511" i="5"/>
  <c r="E1511" i="5"/>
  <c r="X1511" i="5" s="1"/>
  <c r="V1512" i="5"/>
  <c r="E1512" i="5" s="1"/>
  <c r="X1512" i="5" s="1"/>
  <c r="V1513" i="5"/>
  <c r="E1513" i="5"/>
  <c r="X1513" i="5" s="1"/>
  <c r="V1514" i="5"/>
  <c r="E1514" i="5"/>
  <c r="X1514" i="5" s="1"/>
  <c r="V1515" i="5"/>
  <c r="E1515" i="5"/>
  <c r="V1516" i="5"/>
  <c r="E1516" i="5"/>
  <c r="X1516" i="5" s="1"/>
  <c r="V1517" i="5"/>
  <c r="E1517" i="5"/>
  <c r="X1517" i="5" s="1"/>
  <c r="V1518" i="5"/>
  <c r="E1518" i="5" s="1"/>
  <c r="X1518" i="5" s="1"/>
  <c r="V1519" i="5"/>
  <c r="E1519" i="5"/>
  <c r="X1519" i="5" s="1"/>
  <c r="V1520" i="5"/>
  <c r="E1520" i="5" s="1"/>
  <c r="X1520" i="5" s="1"/>
  <c r="V1521" i="5"/>
  <c r="E1521" i="5"/>
  <c r="X1521" i="5" s="1"/>
  <c r="V1523" i="5"/>
  <c r="E1523" i="5"/>
  <c r="V1524" i="5"/>
  <c r="E1524" i="5" s="1"/>
  <c r="V1525" i="5"/>
  <c r="E1525" i="5"/>
  <c r="X1525" i="5" s="1"/>
  <c r="V1526" i="5"/>
  <c r="E1526" i="5"/>
  <c r="X1526" i="5" s="1"/>
  <c r="V1527" i="5"/>
  <c r="E1527" i="5" s="1"/>
  <c r="X1527" i="5" s="1"/>
  <c r="V1528" i="5"/>
  <c r="E1528" i="5"/>
  <c r="X1528" i="5" s="1"/>
  <c r="V1529" i="5"/>
  <c r="E1529" i="5"/>
  <c r="X1529" i="5" s="1"/>
  <c r="V1530" i="5"/>
  <c r="E1530" i="5" s="1"/>
  <c r="V1532" i="5"/>
  <c r="E1532" i="5" s="1"/>
  <c r="X1532" i="5" s="1"/>
  <c r="V1533" i="5"/>
  <c r="E1533" i="5"/>
  <c r="V1534" i="5"/>
  <c r="E1534" i="5"/>
  <c r="X1534" i="5" s="1"/>
  <c r="V1535" i="5"/>
  <c r="E1535" i="5"/>
  <c r="X1535" i="5" s="1"/>
  <c r="V1536" i="5"/>
  <c r="E1536" i="5" s="1"/>
  <c r="X1536" i="5" s="1"/>
  <c r="V1537" i="5"/>
  <c r="E1537" i="5"/>
  <c r="X1537" i="5" s="1"/>
  <c r="V1538" i="5"/>
  <c r="E1538" i="5"/>
  <c r="V1539" i="5"/>
  <c r="E1539" i="5"/>
  <c r="V1540" i="5"/>
  <c r="E1540" i="5"/>
  <c r="X1540" i="5" s="1"/>
  <c r="V1541" i="5"/>
  <c r="E1541" i="5" s="1"/>
  <c r="X1541" i="5" s="1"/>
  <c r="V1542" i="5"/>
  <c r="E1542" i="5" s="1"/>
  <c r="X1542" i="5" s="1"/>
  <c r="V1543" i="5"/>
  <c r="E1543" i="5"/>
  <c r="X1543" i="5" s="1"/>
  <c r="V1544" i="5"/>
  <c r="E1544" i="5" s="1"/>
  <c r="X1544" i="5" s="1"/>
  <c r="V1545" i="5"/>
  <c r="E1545" i="5"/>
  <c r="X1545" i="5" s="1"/>
  <c r="V1546" i="5"/>
  <c r="E1546" i="5"/>
  <c r="V1547" i="5"/>
  <c r="E1547" i="5" s="1"/>
  <c r="V1548" i="5"/>
  <c r="E1548" i="5" s="1"/>
  <c r="X1548" i="5" s="1"/>
  <c r="V1549" i="5"/>
  <c r="E1549" i="5"/>
  <c r="X1549" i="5" s="1"/>
  <c r="V1550" i="5"/>
  <c r="E1550" i="5"/>
  <c r="X1550" i="5" s="1"/>
  <c r="V1551" i="5"/>
  <c r="E1551" i="5"/>
  <c r="X1551" i="5" s="1"/>
  <c r="V1552" i="5"/>
  <c r="E1552" i="5"/>
  <c r="X1552" i="5" s="1"/>
  <c r="V1553" i="5"/>
  <c r="E1553" i="5" s="1"/>
  <c r="V1554" i="5"/>
  <c r="E1554" i="5" s="1"/>
  <c r="V1555" i="5"/>
  <c r="E1555" i="5"/>
  <c r="V1556" i="5"/>
  <c r="E1556" i="5"/>
  <c r="X1556" i="5" s="1"/>
  <c r="V1557" i="5"/>
  <c r="E1557" i="5" s="1"/>
  <c r="X1557" i="5" s="1"/>
  <c r="V1558" i="5"/>
  <c r="E1558" i="5"/>
  <c r="X1558" i="5" s="1"/>
  <c r="V1559" i="5"/>
  <c r="E1559" i="5" s="1"/>
  <c r="X1559" i="5" s="1"/>
  <c r="V1560" i="5"/>
  <c r="E1560" i="5" s="1"/>
  <c r="X1560" i="5" s="1"/>
  <c r="V1561" i="5"/>
  <c r="E1561" i="5"/>
  <c r="V1562" i="5"/>
  <c r="E1562" i="5" s="1"/>
  <c r="V1563" i="5"/>
  <c r="E1563" i="5"/>
  <c r="V1564" i="5"/>
  <c r="E1564" i="5"/>
  <c r="X1564" i="5" s="1"/>
  <c r="V1565" i="5"/>
  <c r="E1565" i="5"/>
  <c r="X1565" i="5" s="1"/>
  <c r="V1566" i="5"/>
  <c r="E1566" i="5" s="1"/>
  <c r="X1566" i="5" s="1"/>
  <c r="V1567" i="5"/>
  <c r="E1567" i="5"/>
  <c r="X1567" i="5" s="1"/>
  <c r="V1568" i="5"/>
  <c r="E1568" i="5"/>
  <c r="V1569" i="5"/>
  <c r="E1569" i="5"/>
  <c r="V1570" i="5"/>
  <c r="E1570" i="5"/>
  <c r="X1570" i="5" s="1"/>
  <c r="V1571" i="5"/>
  <c r="E1571" i="5"/>
  <c r="X1571" i="5" s="1"/>
  <c r="V1572" i="5"/>
  <c r="E1572" i="5" s="1"/>
  <c r="X1572" i="5" s="1"/>
  <c r="V1573" i="5"/>
  <c r="E1573" i="5"/>
  <c r="X1573" i="5" s="1"/>
  <c r="V1574" i="5"/>
  <c r="E1574" i="5"/>
  <c r="X1574" i="5" s="1"/>
  <c r="V1575" i="5"/>
  <c r="E1575" i="5" s="1"/>
  <c r="V1576" i="5"/>
  <c r="E1576" i="5"/>
  <c r="V1577" i="5"/>
  <c r="E1577" i="5"/>
  <c r="X1577" i="5" s="1"/>
  <c r="V1578" i="5"/>
  <c r="E1578" i="5" s="1"/>
  <c r="X1578" i="5" s="1"/>
  <c r="V1579" i="5"/>
  <c r="E1579" i="5"/>
  <c r="X1579" i="5" s="1"/>
  <c r="V1580" i="5"/>
  <c r="E1580" i="5" s="1"/>
  <c r="X1580" i="5" s="1"/>
  <c r="V1581" i="5"/>
  <c r="E1581" i="5"/>
  <c r="X1581" i="5" s="1"/>
  <c r="V1582" i="5"/>
  <c r="E1582" i="5"/>
  <c r="V1583" i="5"/>
  <c r="E1583" i="5" s="1"/>
  <c r="V1584" i="5"/>
  <c r="E1584" i="5" s="1"/>
  <c r="V1585" i="5"/>
  <c r="E1585" i="5"/>
  <c r="X1585" i="5" s="1"/>
  <c r="V1586" i="5"/>
  <c r="E1586" i="5" s="1"/>
  <c r="X1586" i="5" s="1"/>
  <c r="V1587" i="5"/>
  <c r="E1587" i="5"/>
  <c r="X1587" i="5" s="1"/>
  <c r="V1588" i="5"/>
  <c r="E1588" i="5"/>
  <c r="X1588" i="5" s="1"/>
  <c r="V1589" i="5"/>
  <c r="E1589" i="5"/>
  <c r="X1589" i="5" s="1"/>
  <c r="V1590" i="5"/>
  <c r="E1590" i="5" s="1"/>
  <c r="V1591" i="5"/>
  <c r="E1591" i="5"/>
  <c r="V1592" i="5"/>
  <c r="E1592" i="5"/>
  <c r="X1592" i="5" s="1"/>
  <c r="V1593" i="5"/>
  <c r="E1593" i="5" s="1"/>
  <c r="X1593" i="5" s="1"/>
  <c r="V1594" i="5"/>
  <c r="E1594" i="5"/>
  <c r="X1594" i="5" s="1"/>
  <c r="V1595" i="5"/>
  <c r="E1595" i="5"/>
  <c r="X1595" i="5" s="1"/>
  <c r="V1596" i="5"/>
  <c r="E1596" i="5" s="1"/>
  <c r="X1596" i="5" s="1"/>
  <c r="V1597" i="5"/>
  <c r="E1597" i="5"/>
  <c r="V1598" i="5"/>
  <c r="E1598" i="5"/>
  <c r="V1599" i="5"/>
  <c r="E1599" i="5" s="1"/>
  <c r="V1600" i="5"/>
  <c r="E1600" i="5"/>
  <c r="X1600" i="5" s="1"/>
  <c r="V1601" i="5"/>
  <c r="E1601" i="5" s="1"/>
  <c r="X1601" i="5" s="1"/>
  <c r="V1602" i="5"/>
  <c r="E1602" i="5" s="1"/>
  <c r="X1602" i="5" s="1"/>
  <c r="V1603" i="5"/>
  <c r="E1603" i="5"/>
  <c r="X1603" i="5" s="1"/>
  <c r="V1604" i="5"/>
  <c r="E1604" i="5"/>
  <c r="X1604" i="5" s="1"/>
  <c r="V1605" i="5"/>
  <c r="E1605" i="5"/>
  <c r="V1606" i="5"/>
  <c r="E1606" i="5"/>
  <c r="X1606" i="5" s="1"/>
  <c r="V1607" i="5"/>
  <c r="E1607" i="5"/>
  <c r="X1607" i="5" s="1"/>
  <c r="V1608" i="5"/>
  <c r="E1608" i="5" s="1"/>
  <c r="X1608" i="5" s="1"/>
  <c r="V1609" i="5"/>
  <c r="E1609" i="5"/>
  <c r="X1609" i="5" s="1"/>
  <c r="V1610" i="5"/>
  <c r="E1610" i="5"/>
  <c r="X1610" i="5" s="1"/>
  <c r="V1611" i="5"/>
  <c r="E1611" i="5" s="1"/>
  <c r="X1611" i="5" s="1"/>
  <c r="V1612" i="5"/>
  <c r="E1612" i="5"/>
  <c r="V1613" i="5"/>
  <c r="E1613" i="5"/>
  <c r="X1613" i="5" s="1"/>
  <c r="V1614" i="5"/>
  <c r="E1614" i="5" s="1"/>
  <c r="X1614" i="5" s="1"/>
  <c r="V1615" i="5"/>
  <c r="E1615" i="5"/>
  <c r="X1615" i="5" s="1"/>
  <c r="V1616" i="5"/>
  <c r="E1616" i="5" s="1"/>
  <c r="X1616" i="5" s="1"/>
  <c r="V1617" i="5"/>
  <c r="E1617" i="5"/>
  <c r="X1617" i="5" s="1"/>
  <c r="V1618" i="5"/>
  <c r="E1618" i="5"/>
  <c r="X1618" i="5" s="1"/>
  <c r="V1619" i="5"/>
  <c r="E1619" i="5" s="1"/>
  <c r="V1620" i="5"/>
  <c r="E1620" i="5" s="1"/>
  <c r="V1621" i="5"/>
  <c r="E1621" i="5"/>
  <c r="X1621" i="5" s="1"/>
  <c r="V1622" i="5"/>
  <c r="E1622" i="5"/>
  <c r="X1622" i="5" s="1"/>
  <c r="V1623" i="5"/>
  <c r="E1623" i="5"/>
  <c r="X1623" i="5" s="1"/>
  <c r="V1624" i="5"/>
  <c r="E1624" i="5"/>
  <c r="X1624" i="5" s="1"/>
  <c r="V1625" i="5"/>
  <c r="E1625" i="5" s="1"/>
  <c r="X1625" i="5" s="1"/>
  <c r="V1626" i="5"/>
  <c r="E1626" i="5" s="1"/>
  <c r="X1626" i="5" s="1"/>
  <c r="V1627" i="5"/>
  <c r="E1627" i="5"/>
  <c r="V1629" i="5"/>
  <c r="E1629" i="5" s="1"/>
  <c r="V1630" i="5"/>
  <c r="E1630" i="5"/>
  <c r="X1630" i="5" s="1"/>
  <c r="V1631" i="5"/>
  <c r="E1631" i="5"/>
  <c r="X1631" i="5" s="1"/>
  <c r="V1632" i="5"/>
  <c r="E1632" i="5" s="1"/>
  <c r="X1632" i="5" s="1"/>
  <c r="V1633" i="5"/>
  <c r="E1633" i="5"/>
  <c r="X1633" i="5" s="1"/>
  <c r="V1634" i="5"/>
  <c r="E1634" i="5" s="1"/>
  <c r="X1634" i="5" s="1"/>
  <c r="V1635" i="5"/>
  <c r="E1635" i="5"/>
  <c r="V1636" i="5"/>
  <c r="E1636" i="5"/>
  <c r="V1637" i="5"/>
  <c r="E1637" i="5" s="1"/>
  <c r="X1637" i="5" s="1"/>
  <c r="V1638" i="5"/>
  <c r="E1638" i="5" s="1"/>
  <c r="X1638" i="5" s="1"/>
  <c r="V1639" i="5"/>
  <c r="E1639" i="5"/>
  <c r="X1639" i="5" s="1"/>
  <c r="V1640" i="5"/>
  <c r="E1640" i="5"/>
  <c r="X1640" i="5" s="1"/>
  <c r="V1641" i="5"/>
  <c r="E1641" i="5"/>
  <c r="X1641" i="5" s="1"/>
  <c r="V1642" i="5"/>
  <c r="E1642" i="5"/>
  <c r="V1643" i="5"/>
  <c r="E1643" i="5"/>
  <c r="V1644" i="5"/>
  <c r="E1644" i="5" s="1"/>
  <c r="X1644" i="5" s="1"/>
  <c r="V1645" i="5"/>
  <c r="E1645" i="5"/>
  <c r="X1645" i="5" s="1"/>
  <c r="V1646" i="5"/>
  <c r="E1646" i="5"/>
  <c r="X1646" i="5" s="1"/>
  <c r="V1647" i="5"/>
  <c r="E1647" i="5" s="1"/>
  <c r="X1647" i="5" s="1"/>
  <c r="V1648" i="5"/>
  <c r="E1648" i="5"/>
  <c r="X1648" i="5" s="1"/>
  <c r="V1649" i="5"/>
  <c r="E1649" i="5"/>
  <c r="V1650" i="5"/>
  <c r="E1650" i="5" s="1"/>
  <c r="V1651" i="5"/>
  <c r="E1651" i="5"/>
  <c r="V1652" i="5"/>
  <c r="E1652" i="5" s="1"/>
  <c r="V1653" i="5"/>
  <c r="E1653" i="5"/>
  <c r="X1653" i="5" s="1"/>
  <c r="V1654" i="5"/>
  <c r="E1654" i="5"/>
  <c r="X1654" i="5" s="1"/>
  <c r="V1655" i="5"/>
  <c r="E1655" i="5" s="1"/>
  <c r="X1655" i="5" s="1"/>
  <c r="V1656" i="5"/>
  <c r="E1656" i="5" s="1"/>
  <c r="X1656" i="5" s="1"/>
  <c r="V1657" i="5"/>
  <c r="E1657" i="5"/>
  <c r="V1658" i="5"/>
  <c r="E1658" i="5" s="1"/>
  <c r="V1659" i="5"/>
  <c r="E1659" i="5"/>
  <c r="X1659" i="5" s="1"/>
  <c r="V1660" i="5"/>
  <c r="E1660" i="5"/>
  <c r="X1660" i="5" s="1"/>
  <c r="V1661" i="5"/>
  <c r="E1661" i="5"/>
  <c r="X1661" i="5" s="1"/>
  <c r="V1662" i="5"/>
  <c r="E1662" i="5"/>
  <c r="X1662" i="5" s="1"/>
  <c r="V1663" i="5"/>
  <c r="E1663" i="5"/>
  <c r="X1663" i="5" s="1"/>
  <c r="V1664" i="5"/>
  <c r="E1664" i="5" s="1"/>
  <c r="V1665" i="5"/>
  <c r="E1665" i="5"/>
  <c r="V1666" i="5"/>
  <c r="E1666" i="5"/>
  <c r="X1666" i="5" s="1"/>
  <c r="V1667" i="5"/>
  <c r="E1667" i="5"/>
  <c r="X1667" i="5" s="1"/>
  <c r="V1668" i="5"/>
  <c r="E1668" i="5"/>
  <c r="X1668" i="5" s="1"/>
  <c r="V1669" i="5"/>
  <c r="E1669" i="5"/>
  <c r="X1669" i="5" s="1"/>
  <c r="V1670" i="5"/>
  <c r="E1670" i="5" s="1"/>
  <c r="X1670" i="5" s="1"/>
  <c r="V1671" i="5"/>
  <c r="E1671" i="5"/>
  <c r="V1672" i="5"/>
  <c r="E1672" i="5"/>
  <c r="X1672" i="5" s="1"/>
  <c r="V1673" i="5"/>
  <c r="E1673" i="5"/>
  <c r="X1673" i="5" s="1"/>
  <c r="V1674" i="5"/>
  <c r="E1674" i="5"/>
  <c r="X1674" i="5" s="1"/>
  <c r="V1675" i="5"/>
  <c r="E1675" i="5"/>
  <c r="X1675" i="5" s="1"/>
  <c r="V1676" i="5"/>
  <c r="E1676" i="5" s="1"/>
  <c r="X1676" i="5" s="1"/>
  <c r="V1677" i="5"/>
  <c r="E1677" i="5"/>
  <c r="V1678" i="5"/>
  <c r="E1678" i="5"/>
  <c r="V1679" i="5"/>
  <c r="E1679" i="5"/>
  <c r="X1679" i="5" s="1"/>
  <c r="V1680" i="5"/>
  <c r="E1680" i="5"/>
  <c r="X1680" i="5" s="1"/>
  <c r="V1681" i="5"/>
  <c r="E1681" i="5"/>
  <c r="X1681" i="5" s="1"/>
  <c r="V1682" i="5"/>
  <c r="E1682" i="5" s="1"/>
  <c r="X1682" i="5" s="1"/>
  <c r="V1683" i="5"/>
  <c r="E1683" i="5"/>
  <c r="X1683" i="5" s="1"/>
  <c r="V1684" i="5"/>
  <c r="E1684" i="5"/>
  <c r="V1685" i="5"/>
  <c r="E1685" i="5"/>
  <c r="V1686" i="5"/>
  <c r="E1686" i="5"/>
  <c r="X1686" i="5" s="1"/>
  <c r="V1688" i="5"/>
  <c r="E1688" i="5"/>
  <c r="X1688" i="5" s="1"/>
  <c r="V1689" i="5"/>
  <c r="E1689" i="5" s="1"/>
  <c r="X1689" i="5" s="1"/>
  <c r="V1690" i="5"/>
  <c r="E1690" i="5"/>
  <c r="X1690" i="5" s="1"/>
  <c r="V1691" i="5"/>
  <c r="E1691" i="5"/>
  <c r="V1692" i="5"/>
  <c r="E1692" i="5" s="1"/>
  <c r="V1693" i="5"/>
  <c r="E1693" i="5"/>
  <c r="X1693" i="5" s="1"/>
  <c r="V1694" i="5"/>
  <c r="E1694" i="5" s="1"/>
  <c r="X1694" i="5" s="1"/>
  <c r="V1695" i="5"/>
  <c r="E1695" i="5" s="1"/>
  <c r="X1695" i="5" s="1"/>
  <c r="V1696" i="5"/>
  <c r="E1696" i="5"/>
  <c r="X1696" i="5" s="1"/>
  <c r="V1697" i="5"/>
  <c r="E1697" i="5"/>
  <c r="X1697" i="5" s="1"/>
  <c r="V1698" i="5"/>
  <c r="E1698" i="5" s="1"/>
  <c r="X1698" i="5" s="1"/>
  <c r="V1699" i="5"/>
  <c r="E1699" i="5"/>
  <c r="V1700" i="5"/>
  <c r="E1700" i="5"/>
  <c r="V1701" i="5"/>
  <c r="E1701" i="5" s="1"/>
  <c r="X1701" i="5" s="1"/>
  <c r="V1702" i="5"/>
  <c r="E1702" i="5"/>
  <c r="X1702" i="5" s="1"/>
  <c r="V1703" i="5"/>
  <c r="E1703" i="5"/>
  <c r="X1703" i="5" s="1"/>
  <c r="V1704" i="5"/>
  <c r="E1704" i="5" s="1"/>
  <c r="X1704" i="5" s="1"/>
  <c r="V1705" i="5"/>
  <c r="E1705" i="5"/>
  <c r="X1705" i="5" s="1"/>
  <c r="V1706" i="5"/>
  <c r="E1706" i="5"/>
  <c r="V1707" i="5"/>
  <c r="E1707" i="5" s="1"/>
  <c r="V1708" i="5"/>
  <c r="E1708" i="5"/>
  <c r="X1708" i="5" s="1"/>
  <c r="V1709" i="5"/>
  <c r="E1709" i="5"/>
  <c r="X1709" i="5" s="1"/>
  <c r="V1710" i="5"/>
  <c r="E1710" i="5" s="1"/>
  <c r="X1710" i="5" s="1"/>
  <c r="V1711" i="5"/>
  <c r="E1711" i="5"/>
  <c r="X1711" i="5" s="1"/>
  <c r="V1712" i="5"/>
  <c r="E1712" i="5"/>
  <c r="X1712" i="5" s="1"/>
  <c r="V1713" i="5"/>
  <c r="E1713" i="5" s="1"/>
  <c r="X1713" i="5" s="1"/>
  <c r="V1714" i="5"/>
  <c r="E1714" i="5"/>
  <c r="V1715" i="5"/>
  <c r="E1715" i="5"/>
  <c r="V1716" i="5"/>
  <c r="E1716" i="5" s="1"/>
  <c r="V1717" i="5"/>
  <c r="E1717" i="5"/>
  <c r="X1717" i="5" s="1"/>
  <c r="V1718" i="5"/>
  <c r="E1718" i="5" s="1"/>
  <c r="X1718" i="5" s="1"/>
  <c r="V1719" i="5"/>
  <c r="E1719" i="5" s="1"/>
  <c r="X1719" i="5" s="1"/>
  <c r="V1720" i="5"/>
  <c r="E1720" i="5"/>
  <c r="X1720" i="5" s="1"/>
  <c r="V1721" i="5"/>
  <c r="E1721" i="5"/>
  <c r="V1722" i="5"/>
  <c r="E1722" i="5" s="1"/>
  <c r="V1723" i="5"/>
  <c r="E1723" i="5"/>
  <c r="X1723" i="5" s="1"/>
  <c r="V1724" i="5"/>
  <c r="E1724" i="5"/>
  <c r="X1724" i="5" s="1"/>
  <c r="V1725" i="5"/>
  <c r="E1725" i="5" s="1"/>
  <c r="X1725" i="5" s="1"/>
  <c r="V1726" i="5"/>
  <c r="E1726" i="5"/>
  <c r="X1726" i="5" s="1"/>
  <c r="V1727" i="5"/>
  <c r="E1727" i="5"/>
  <c r="X1727" i="5" s="1"/>
  <c r="V1728" i="5"/>
  <c r="E1728" i="5" s="1"/>
  <c r="X1728" i="5" s="1"/>
  <c r="V1729" i="5"/>
  <c r="E1729" i="5"/>
  <c r="V1730" i="5"/>
  <c r="E1730" i="5" s="1"/>
  <c r="X1730" i="5" s="1"/>
  <c r="V1731" i="5"/>
  <c r="E1731" i="5" s="1"/>
  <c r="V1732" i="5"/>
  <c r="E1732" i="5"/>
  <c r="X1732" i="5" s="1"/>
  <c r="V1733" i="5"/>
  <c r="E1733" i="5"/>
  <c r="X1733" i="5" s="1"/>
  <c r="V1734" i="5"/>
  <c r="E1734" i="5" s="1"/>
  <c r="X1734" i="5" s="1"/>
  <c r="V1735" i="5"/>
  <c r="E1735" i="5"/>
  <c r="X1735" i="5" s="1"/>
  <c r="V1736" i="5"/>
  <c r="E1736" i="5"/>
  <c r="V1737" i="5"/>
  <c r="E1737" i="5" s="1"/>
  <c r="X1737" i="5" s="1"/>
  <c r="V1738" i="5"/>
  <c r="E1738" i="5"/>
  <c r="X1738" i="5" s="1"/>
  <c r="V1739" i="5"/>
  <c r="E1739" i="5"/>
  <c r="X1739" i="5" s="1"/>
  <c r="V1740" i="5"/>
  <c r="E1740" i="5" s="1"/>
  <c r="X1740" i="5" s="1"/>
  <c r="V1741" i="5"/>
  <c r="E1741" i="5"/>
  <c r="X1741" i="5" s="1"/>
  <c r="V1742" i="5"/>
  <c r="E1742" i="5"/>
  <c r="X1742" i="5" s="1"/>
  <c r="V1743" i="5"/>
  <c r="E1743" i="5" s="1"/>
  <c r="X1743" i="5" s="1"/>
  <c r="V1744" i="5"/>
  <c r="E1744" i="5"/>
  <c r="V1745" i="5"/>
  <c r="E1745" i="5"/>
  <c r="X1745" i="5" s="1"/>
  <c r="V1746" i="5"/>
  <c r="E1746" i="5" s="1"/>
  <c r="X1746" i="5" s="1"/>
  <c r="V1747" i="5"/>
  <c r="E1747" i="5"/>
  <c r="X1747" i="5" s="1"/>
  <c r="V1748" i="5"/>
  <c r="E1748" i="5"/>
  <c r="X1748" i="5" s="1"/>
  <c r="V1749" i="5"/>
  <c r="E1749" i="5" s="1"/>
  <c r="X1749" i="5" s="1"/>
  <c r="V1750" i="5"/>
  <c r="E1750" i="5"/>
  <c r="X1750" i="5" s="1"/>
  <c r="V1751" i="5"/>
  <c r="E1751" i="5"/>
  <c r="V1752" i="5"/>
  <c r="E1752" i="5" s="1"/>
  <c r="V1753" i="5"/>
  <c r="E1753" i="5"/>
  <c r="X1753" i="5" s="1"/>
  <c r="V1754" i="5"/>
  <c r="E1754" i="5"/>
  <c r="X1754" i="5" s="1"/>
  <c r="V1755" i="5"/>
  <c r="E1755" i="5" s="1"/>
  <c r="X1755" i="5" s="1"/>
  <c r="V1756" i="5"/>
  <c r="E1756" i="5"/>
  <c r="X1756" i="5" s="1"/>
  <c r="V1757" i="5"/>
  <c r="E1757" i="5"/>
  <c r="X1757" i="5" s="1"/>
  <c r="V1758" i="5"/>
  <c r="E1758" i="5" s="1"/>
  <c r="V1759" i="5"/>
  <c r="E1759" i="5" s="1"/>
  <c r="X1759" i="5" s="1"/>
  <c r="V1760" i="5"/>
  <c r="E1760" i="5"/>
  <c r="X1760" i="5" s="1"/>
  <c r="V1761" i="5"/>
  <c r="E1761" i="5" s="1"/>
  <c r="X1761" i="5" s="1"/>
  <c r="V1762" i="5"/>
  <c r="E1762" i="5"/>
  <c r="X1762" i="5" s="1"/>
  <c r="V1763" i="5"/>
  <c r="E1763" i="5"/>
  <c r="X1763" i="5" s="1"/>
  <c r="V1764" i="5"/>
  <c r="E1764" i="5" s="1"/>
  <c r="X1764" i="5" s="1"/>
  <c r="V1765" i="5"/>
  <c r="E1765" i="5"/>
  <c r="X1765" i="5" s="1"/>
  <c r="V1766" i="5"/>
  <c r="E1766" i="5" s="1"/>
  <c r="X1766" i="5" s="1"/>
  <c r="V1767" i="5"/>
  <c r="E1767" i="5" s="1"/>
  <c r="V1768" i="5"/>
  <c r="E1768" i="5"/>
  <c r="X1768" i="5" s="1"/>
  <c r="V1769" i="5"/>
  <c r="E1769" i="5"/>
  <c r="X1769" i="5" s="1"/>
  <c r="V1770" i="5"/>
  <c r="E1770" i="5" s="1"/>
  <c r="X1770" i="5" s="1"/>
  <c r="V1771" i="5"/>
  <c r="E1771" i="5"/>
  <c r="X1771" i="5" s="1"/>
  <c r="V1772" i="5"/>
  <c r="E1772" i="5"/>
  <c r="X1772" i="5" s="1"/>
  <c r="V1773" i="5"/>
  <c r="E1773" i="5" s="1"/>
  <c r="X1773" i="5" s="1"/>
  <c r="V1774" i="5"/>
  <c r="E1774" i="5"/>
  <c r="V1775" i="5"/>
  <c r="E1775" i="5"/>
  <c r="V1776" i="5"/>
  <c r="E1776" i="5" s="1"/>
  <c r="X1776" i="5" s="1"/>
  <c r="V1777" i="5"/>
  <c r="E1777" i="5"/>
  <c r="X1777" i="5" s="1"/>
  <c r="V1778" i="5"/>
  <c r="E1778" i="5"/>
  <c r="X1778" i="5" s="1"/>
  <c r="V1779" i="5"/>
  <c r="E1779" i="5" s="1"/>
  <c r="X1779" i="5" s="1"/>
  <c r="V1780" i="5"/>
  <c r="E1780" i="5"/>
  <c r="X1780" i="5" s="1"/>
  <c r="V1781" i="5"/>
  <c r="E1781" i="5"/>
  <c r="V1782" i="5"/>
  <c r="E1782" i="5" s="1"/>
  <c r="V1783" i="5"/>
  <c r="E1783" i="5"/>
  <c r="X1783" i="5" s="1"/>
  <c r="V1784" i="5"/>
  <c r="E1784" i="5"/>
  <c r="X1784" i="5" s="1"/>
  <c r="V1785" i="5"/>
  <c r="E1785" i="5" s="1"/>
  <c r="X1785" i="5" s="1"/>
  <c r="V1786" i="5"/>
  <c r="E1786" i="5"/>
  <c r="X1786" i="5" s="1"/>
  <c r="V1787" i="5"/>
  <c r="E1787" i="5"/>
  <c r="X1787" i="5" s="1"/>
  <c r="V1788" i="5"/>
  <c r="E1788" i="5" s="1"/>
  <c r="V1789" i="5"/>
  <c r="E1789" i="5"/>
  <c r="V1790" i="5"/>
  <c r="E1790" i="5"/>
  <c r="X1790" i="5" s="1"/>
  <c r="V1791" i="5"/>
  <c r="E1791" i="5" s="1"/>
  <c r="X1791" i="5" s="1"/>
  <c r="V1792" i="5"/>
  <c r="E1792" i="5"/>
  <c r="X1792" i="5" s="1"/>
  <c r="V1793" i="5"/>
  <c r="E1793" i="5"/>
  <c r="X1793" i="5" s="1"/>
  <c r="V1794" i="5"/>
  <c r="E1794" i="5" s="1"/>
  <c r="X1794" i="5" s="1"/>
  <c r="V1795" i="5"/>
  <c r="E1795" i="5" s="1"/>
  <c r="X1795" i="5" s="1"/>
  <c r="V1796" i="5"/>
  <c r="E1796" i="5"/>
  <c r="V1797" i="5"/>
  <c r="E1797" i="5" s="1"/>
  <c r="V1798" i="5"/>
  <c r="E1798" i="5"/>
  <c r="X1798" i="5" s="1"/>
  <c r="V1799" i="5"/>
  <c r="E1799" i="5"/>
  <c r="X1799" i="5" s="1"/>
  <c r="V1800" i="5"/>
  <c r="E1800" i="5" s="1"/>
  <c r="X1800" i="5" s="1"/>
  <c r="V1801" i="5"/>
  <c r="E1801" i="5"/>
  <c r="X1801" i="5" s="1"/>
  <c r="V1802" i="5"/>
  <c r="E1802" i="5" s="1"/>
  <c r="X1802" i="5" s="1"/>
  <c r="V1803" i="5"/>
  <c r="E1803" i="5" s="1"/>
  <c r="X1803" i="5" s="1"/>
  <c r="V1804" i="5"/>
  <c r="E1804" i="5"/>
  <c r="V1805" i="5"/>
  <c r="E1805" i="5"/>
  <c r="X1805" i="5" s="1"/>
  <c r="V1806" i="5"/>
  <c r="E1806" i="5" s="1"/>
  <c r="X1806" i="5" s="1"/>
  <c r="V1807" i="5"/>
  <c r="E1807" i="5"/>
  <c r="X1807" i="5" s="1"/>
  <c r="V1808" i="5"/>
  <c r="E1808" i="5"/>
  <c r="X1808" i="5" s="1"/>
  <c r="V1809" i="5"/>
  <c r="E1809" i="5" s="1"/>
  <c r="X1809" i="5" s="1"/>
  <c r="V1810" i="5"/>
  <c r="E1810" i="5"/>
  <c r="X1810" i="5" s="1"/>
  <c r="V1811" i="5"/>
  <c r="E1811" i="5"/>
  <c r="V1812" i="5"/>
  <c r="E1812" i="5" s="1"/>
  <c r="V1813" i="5"/>
  <c r="E1813" i="5"/>
  <c r="X1813" i="5" s="1"/>
  <c r="V1814" i="5"/>
  <c r="E1814" i="5"/>
  <c r="X1814" i="5" s="1"/>
  <c r="V1815" i="5"/>
  <c r="E1815" i="5" s="1"/>
  <c r="X1815" i="5" s="1"/>
  <c r="V1816" i="5"/>
  <c r="E1816" i="5"/>
  <c r="X1816" i="5" s="1"/>
  <c r="V1817" i="5"/>
  <c r="E1817" i="5"/>
  <c r="X1817" i="5" s="1"/>
  <c r="V1818" i="5"/>
  <c r="E1818" i="5" s="1"/>
  <c r="V1819" i="5"/>
  <c r="E1819" i="5"/>
  <c r="V1820" i="5"/>
  <c r="E1820" i="5"/>
  <c r="X1820" i="5" s="1"/>
  <c r="V1821" i="5"/>
  <c r="E1821" i="5" s="1"/>
  <c r="X1821" i="5" s="1"/>
  <c r="V1822" i="5"/>
  <c r="E1822" i="5"/>
  <c r="X1822" i="5" s="1"/>
  <c r="V1823" i="5"/>
  <c r="E1823" i="5"/>
  <c r="X1823" i="5" s="1"/>
  <c r="V1824" i="5"/>
  <c r="E1824" i="5" s="1"/>
  <c r="X1824" i="5" s="1"/>
  <c r="V1825" i="5"/>
  <c r="E1825" i="5"/>
  <c r="V1826" i="5"/>
  <c r="E1826" i="5"/>
  <c r="V1827" i="5"/>
  <c r="E1827" i="5" s="1"/>
  <c r="V1828" i="5"/>
  <c r="E1828" i="5"/>
  <c r="X1828" i="5" s="1"/>
  <c r="V1829" i="5"/>
  <c r="E1829" i="5"/>
  <c r="X1829" i="5" s="1"/>
  <c r="V1830" i="5"/>
  <c r="E1830" i="5" s="1"/>
  <c r="X1830" i="5" s="1"/>
  <c r="V1831" i="5"/>
  <c r="E1831" i="5" s="1"/>
  <c r="X1831" i="5" s="1"/>
  <c r="V1832" i="5"/>
  <c r="E1832" i="5"/>
  <c r="X1832" i="5" s="1"/>
  <c r="V1833" i="5"/>
  <c r="E1833" i="5" s="1"/>
  <c r="V1834" i="5"/>
  <c r="E1834" i="5"/>
  <c r="V1835" i="5"/>
  <c r="E1835" i="5"/>
  <c r="X1835" i="5" s="1"/>
  <c r="V1836" i="5"/>
  <c r="E1836" i="5" s="1"/>
  <c r="X1836" i="5" s="1"/>
  <c r="V1837" i="5"/>
  <c r="E1837" i="5"/>
  <c r="X1837" i="5" s="1"/>
  <c r="V1838" i="5"/>
  <c r="E1838" i="5" s="1"/>
  <c r="X1838" i="5" s="1"/>
  <c r="V1839" i="5"/>
  <c r="E1839" i="5" s="1"/>
  <c r="X1839" i="5" s="1"/>
  <c r="V1840" i="5"/>
  <c r="E1840" i="5"/>
  <c r="X1840" i="5" s="1"/>
  <c r="V1841" i="5"/>
  <c r="E1841" i="5"/>
  <c r="V1842" i="5"/>
  <c r="E1842" i="5" s="1"/>
  <c r="V1843" i="5"/>
  <c r="E1843" i="5"/>
  <c r="V1844" i="5"/>
  <c r="E1844" i="5"/>
  <c r="X1844" i="5" s="1"/>
  <c r="V1845" i="5"/>
  <c r="E1845" i="5" s="1"/>
  <c r="X1845" i="5" s="1"/>
  <c r="V1846" i="5"/>
  <c r="E1846" i="5"/>
  <c r="X1846" i="5" s="1"/>
  <c r="V1847" i="5"/>
  <c r="E1847" i="5"/>
  <c r="X1847" i="5" s="1"/>
  <c r="V1848" i="5"/>
  <c r="E1848" i="5" s="1"/>
  <c r="V1849" i="5"/>
  <c r="E1849" i="5"/>
  <c r="V1850" i="5"/>
  <c r="E1850" i="5"/>
  <c r="X1850" i="5" s="1"/>
  <c r="V1851" i="5"/>
  <c r="E1851" i="5" s="1"/>
  <c r="X1851" i="5" s="1"/>
  <c r="V1852" i="5"/>
  <c r="E1852" i="5"/>
  <c r="X1852" i="5" s="1"/>
  <c r="V1853" i="5"/>
  <c r="E1853" i="5"/>
  <c r="X1853" i="5" s="1"/>
  <c r="V1854" i="5"/>
  <c r="E1854" i="5" s="1"/>
  <c r="X1854" i="5" s="1"/>
  <c r="V1855" i="5"/>
  <c r="E1855" i="5"/>
  <c r="V1856" i="5"/>
  <c r="E1856" i="5"/>
  <c r="V1857" i="5"/>
  <c r="E1857" i="5" s="1"/>
  <c r="V1858" i="5"/>
  <c r="E1858" i="5"/>
  <c r="X1858" i="5" s="1"/>
  <c r="V1859" i="5"/>
  <c r="E1859" i="5"/>
  <c r="X1859" i="5" s="1"/>
  <c r="V1860" i="5"/>
  <c r="E1860" i="5" s="1"/>
  <c r="X1860" i="5" s="1"/>
  <c r="V1861" i="5"/>
  <c r="E1861" i="5"/>
  <c r="X1861" i="5" s="1"/>
  <c r="V1862" i="5"/>
  <c r="E1862" i="5"/>
  <c r="V1863" i="5"/>
  <c r="E1863" i="5" s="1"/>
  <c r="V1864" i="5"/>
  <c r="E1864" i="5"/>
  <c r="X1864" i="5" s="1"/>
  <c r="V1865" i="5"/>
  <c r="E1865" i="5"/>
  <c r="X1865" i="5" s="1"/>
  <c r="V1866" i="5"/>
  <c r="E1866" i="5" s="1"/>
  <c r="X1866" i="5" s="1"/>
  <c r="V1867" i="5"/>
  <c r="E1867" i="5" s="1"/>
  <c r="X1867" i="5" s="1"/>
  <c r="V1868" i="5"/>
  <c r="E1868" i="5"/>
  <c r="X1868" i="5" s="1"/>
  <c r="V1869" i="5"/>
  <c r="E1869" i="5" s="1"/>
  <c r="X1869" i="5" s="1"/>
  <c r="V1870" i="5"/>
  <c r="E1870" i="5"/>
  <c r="V1871" i="5"/>
  <c r="E1871" i="5"/>
  <c r="V1872" i="5"/>
  <c r="E1872" i="5" s="1"/>
  <c r="X1872" i="5" s="1"/>
  <c r="V1873" i="5"/>
  <c r="E1873" i="5"/>
  <c r="X1873" i="5" s="1"/>
  <c r="V1874" i="5"/>
  <c r="E1874" i="5" s="1"/>
  <c r="X1874" i="5" s="1"/>
  <c r="V1875" i="5"/>
  <c r="E1875" i="5" s="1"/>
  <c r="X1875" i="5" s="1"/>
  <c r="V1876" i="5"/>
  <c r="E1876" i="5"/>
  <c r="X1876" i="5" s="1"/>
  <c r="V1877" i="5"/>
  <c r="E1877" i="5"/>
  <c r="X1877" i="5" s="1"/>
  <c r="V1878" i="5"/>
  <c r="E1878" i="5" s="1"/>
  <c r="V1879" i="5"/>
  <c r="E1879" i="5"/>
  <c r="V1880" i="5"/>
  <c r="E1880" i="5"/>
  <c r="X1880" i="5" s="1"/>
  <c r="V1881" i="5"/>
  <c r="E1881" i="5" s="1"/>
  <c r="X1881" i="5" s="1"/>
  <c r="V1882" i="5"/>
  <c r="E1882" i="5"/>
  <c r="X1882" i="5" s="1"/>
  <c r="V1883" i="5"/>
  <c r="E1883" i="5"/>
  <c r="X1883" i="5" s="1"/>
  <c r="V1884" i="5"/>
  <c r="E1884" i="5" s="1"/>
  <c r="X1884" i="5" s="1"/>
  <c r="V1885" i="5"/>
  <c r="E1885" i="5"/>
  <c r="V1886" i="5"/>
  <c r="E1886" i="5"/>
  <c r="V1887" i="5"/>
  <c r="E1887" i="5" s="1"/>
  <c r="V1888" i="5"/>
  <c r="E1888" i="5"/>
  <c r="X1888" i="5" s="1"/>
  <c r="V1889" i="5"/>
  <c r="E1889" i="5"/>
  <c r="X1889" i="5" s="1"/>
  <c r="V1890" i="5"/>
  <c r="E1890" i="5" s="1"/>
  <c r="X1890" i="5" s="1"/>
  <c r="V1891" i="5"/>
  <c r="E1891" i="5"/>
  <c r="X1891" i="5" s="1"/>
  <c r="V1892" i="5"/>
  <c r="E1892" i="5"/>
  <c r="V1893" i="5"/>
  <c r="E1893" i="5" s="1"/>
  <c r="V1894" i="5"/>
  <c r="E1894" i="5"/>
  <c r="X1894" i="5" s="1"/>
  <c r="V1895" i="5"/>
  <c r="E1895" i="5"/>
  <c r="X1895" i="5" s="1"/>
  <c r="V1896" i="5"/>
  <c r="E1896" i="5" s="1"/>
  <c r="X1896" i="5" s="1"/>
  <c r="V1897" i="5"/>
  <c r="E1897" i="5"/>
  <c r="X1897" i="5" s="1"/>
  <c r="V1898" i="5"/>
  <c r="E1898" i="5"/>
  <c r="X1898" i="5" s="1"/>
  <c r="V1899" i="5"/>
  <c r="E1899" i="5" s="1"/>
  <c r="X1899" i="5" s="1"/>
  <c r="V1900" i="5"/>
  <c r="E1900" i="5"/>
  <c r="V1901" i="5"/>
  <c r="E1901" i="5"/>
  <c r="V1902" i="5"/>
  <c r="E1902" i="5" s="1"/>
  <c r="X1902" i="5" s="1"/>
  <c r="V1903" i="5"/>
  <c r="E1903" i="5" s="1"/>
  <c r="X1903" i="5" s="1"/>
  <c r="V1904" i="5"/>
  <c r="E1904" i="5"/>
  <c r="X1904" i="5" s="1"/>
  <c r="V1905" i="5"/>
  <c r="E1905" i="5" s="1"/>
  <c r="X1905" i="5" s="1"/>
  <c r="V1906" i="5"/>
  <c r="E1906" i="5"/>
  <c r="X1906" i="5" s="1"/>
  <c r="V1907" i="5"/>
  <c r="E1907" i="5"/>
  <c r="V1908" i="5"/>
  <c r="E1908" i="5" s="1"/>
  <c r="V1909" i="5"/>
  <c r="E1909" i="5"/>
  <c r="X1909" i="5" s="1"/>
  <c r="V1910" i="5"/>
  <c r="E1910" i="5" s="1"/>
  <c r="X1910" i="5" s="1"/>
  <c r="V1911" i="5"/>
  <c r="E1911" i="5" s="1"/>
  <c r="X1911" i="5" s="1"/>
  <c r="V1912" i="5"/>
  <c r="E1912" i="5"/>
  <c r="X1912" i="5" s="1"/>
  <c r="V1913" i="5"/>
  <c r="E1913" i="5"/>
  <c r="X1913" i="5" s="1"/>
  <c r="V1914" i="5"/>
  <c r="E1914" i="5" s="1"/>
  <c r="X1914" i="5" s="1"/>
  <c r="V1915" i="5"/>
  <c r="E1915" i="5"/>
  <c r="V1916" i="5"/>
  <c r="E1916" i="5"/>
  <c r="V1917" i="5"/>
  <c r="E1917" i="5" s="1"/>
  <c r="X1917" i="5" s="1"/>
  <c r="V1918" i="5"/>
  <c r="E1918" i="5"/>
  <c r="X1918" i="5" s="1"/>
  <c r="V1920" i="5"/>
  <c r="E1920" i="5" s="1"/>
  <c r="X1920" i="5" s="1"/>
  <c r="V1921" i="5"/>
  <c r="E1921" i="5"/>
  <c r="X1921" i="5" s="1"/>
  <c r="V1922" i="5"/>
  <c r="E1922" i="5" s="1"/>
  <c r="X1922" i="5" s="1"/>
  <c r="V1923" i="5"/>
  <c r="E1923" i="5" s="1"/>
  <c r="X1923" i="5" s="1"/>
  <c r="V1924" i="5"/>
  <c r="E1924" i="5"/>
  <c r="V1925" i="5"/>
  <c r="E1925" i="5"/>
  <c r="V1926" i="5"/>
  <c r="E1926" i="5" s="1"/>
  <c r="X1926" i="5" s="1"/>
  <c r="V1927" i="5"/>
  <c r="E1927" i="5"/>
  <c r="X1927" i="5" s="1"/>
  <c r="V1928" i="5"/>
  <c r="E1928" i="5"/>
  <c r="X1928" i="5" s="1"/>
  <c r="V1929" i="5"/>
  <c r="E1929" i="5" s="1"/>
  <c r="X1929" i="5" s="1"/>
  <c r="V1930" i="5"/>
  <c r="E1930" i="5"/>
  <c r="X1930" i="5" s="1"/>
  <c r="V1931" i="5"/>
  <c r="E1931" i="5"/>
  <c r="V1932" i="5"/>
  <c r="E1932" i="5" s="1"/>
  <c r="V1933" i="5"/>
  <c r="E1933" i="5" s="1"/>
  <c r="X1933" i="5" s="1"/>
  <c r="V1934" i="5"/>
  <c r="E1934" i="5"/>
  <c r="X1934" i="5" s="1"/>
  <c r="V1935" i="5"/>
  <c r="E1935" i="5" s="1"/>
  <c r="X1935" i="5" s="1"/>
  <c r="V1936" i="5"/>
  <c r="E1936" i="5"/>
  <c r="X1936" i="5" s="1"/>
  <c r="V1937" i="5"/>
  <c r="E1937" i="5"/>
  <c r="X1937" i="5" s="1"/>
  <c r="V1938" i="5"/>
  <c r="E1938" i="5" s="1"/>
  <c r="X1938" i="5" s="1"/>
  <c r="V1939" i="5"/>
  <c r="E1939" i="5"/>
  <c r="V1940" i="5"/>
  <c r="E1940" i="5" s="1"/>
  <c r="X1940" i="5" s="1"/>
  <c r="V1941" i="5"/>
  <c r="E1941" i="5" s="1"/>
  <c r="V1942" i="5"/>
  <c r="E1942" i="5"/>
  <c r="X1942" i="5" s="1"/>
  <c r="V1943" i="5"/>
  <c r="E1943" i="5"/>
  <c r="X1943" i="5" s="1"/>
  <c r="V1944" i="5"/>
  <c r="E1944" i="5" s="1"/>
  <c r="X1944" i="5" s="1"/>
  <c r="V1945" i="5"/>
  <c r="E1945" i="5" s="1"/>
  <c r="X1945" i="5" s="1"/>
  <c r="V1946" i="5"/>
  <c r="E1946" i="5"/>
  <c r="X1946" i="5" s="1"/>
  <c r="V1947" i="5"/>
  <c r="E1947" i="5" s="1"/>
  <c r="X1947" i="5" s="1"/>
  <c r="V1948" i="5"/>
  <c r="E1948" i="5"/>
  <c r="V1949" i="5"/>
  <c r="E1949" i="5"/>
  <c r="X1949" i="5" s="1"/>
  <c r="V1950" i="5"/>
  <c r="E1950" i="5" s="1"/>
  <c r="X1950" i="5" s="1"/>
  <c r="V1951" i="5"/>
  <c r="E1951" i="5" s="1"/>
  <c r="X1951" i="5" s="1"/>
  <c r="V1952" i="5"/>
  <c r="E1952" i="5" s="1"/>
  <c r="X1952" i="5" s="1"/>
  <c r="V1953" i="5"/>
  <c r="E1953" i="5" s="1"/>
  <c r="X1953" i="5" s="1"/>
  <c r="V1954" i="5"/>
  <c r="E1954" i="5"/>
  <c r="X1954" i="5" s="1"/>
  <c r="V1955" i="5"/>
  <c r="E1955" i="5"/>
  <c r="X1955" i="5" s="1"/>
  <c r="V1956" i="5"/>
  <c r="E1956" i="5" s="1"/>
  <c r="V1957" i="5"/>
  <c r="E1957" i="5"/>
  <c r="V1958" i="5"/>
  <c r="E1958" i="5" s="1"/>
  <c r="X1958" i="5" s="1"/>
  <c r="V1959" i="5"/>
  <c r="E1959" i="5" s="1"/>
  <c r="V1960" i="5"/>
  <c r="E1960" i="5"/>
  <c r="X1960" i="5" s="1"/>
  <c r="V1961" i="5"/>
  <c r="E1961" i="5" s="1"/>
  <c r="X1961" i="5" s="1"/>
  <c r="V1962" i="5"/>
  <c r="E1962" i="5" s="1"/>
  <c r="X1962" i="5" s="1"/>
  <c r="V1963" i="5"/>
  <c r="E1963" i="5"/>
  <c r="X1963" i="5" s="1"/>
  <c r="V1964" i="5"/>
  <c r="E1964" i="5"/>
  <c r="V1965" i="5"/>
  <c r="E1965" i="5" s="1"/>
  <c r="V1966" i="5"/>
  <c r="E1966" i="5"/>
  <c r="X1966" i="5" s="1"/>
  <c r="V1967" i="5"/>
  <c r="E1967" i="5"/>
  <c r="X1967" i="5" s="1"/>
  <c r="V1968" i="5"/>
  <c r="E1968" i="5" s="1"/>
  <c r="X1968" i="5" s="1"/>
  <c r="V1969" i="5"/>
  <c r="E1969" i="5" s="1"/>
  <c r="X1969" i="5" s="1"/>
  <c r="V1970" i="5"/>
  <c r="E1970" i="5"/>
  <c r="X1970" i="5" s="1"/>
  <c r="V1971" i="5"/>
  <c r="E1971" i="5" s="1"/>
  <c r="X1971" i="5" s="1"/>
  <c r="V1972" i="5"/>
  <c r="E1972" i="5"/>
  <c r="V1973" i="5"/>
  <c r="E1973" i="5"/>
  <c r="V1974" i="5"/>
  <c r="E1974" i="5" s="1"/>
  <c r="V1975" i="5"/>
  <c r="E1975" i="5"/>
  <c r="X1975" i="5" s="1"/>
  <c r="V1976" i="5"/>
  <c r="E1976" i="5" s="1"/>
  <c r="X1976" i="5" s="1"/>
  <c r="V1977" i="5"/>
  <c r="E1977" i="5" s="1"/>
  <c r="X1977" i="5" s="1"/>
  <c r="V1978" i="5"/>
  <c r="E1978" i="5"/>
  <c r="X1978" i="5" s="1"/>
  <c r="V1979" i="5"/>
  <c r="E1979" i="5"/>
  <c r="X1979" i="5" s="1"/>
  <c r="V1980" i="5"/>
  <c r="E1980" i="5" s="1"/>
  <c r="V1981" i="5"/>
  <c r="E1981" i="5" s="1"/>
  <c r="X1981" i="5" s="1"/>
  <c r="V1982" i="5"/>
  <c r="E1982" i="5"/>
  <c r="X1982" i="5" s="1"/>
  <c r="V1983" i="5"/>
  <c r="E1983" i="5" s="1"/>
  <c r="X1983" i="5" s="1"/>
  <c r="V1984" i="5"/>
  <c r="E1984" i="5"/>
  <c r="X1984" i="5" s="1"/>
  <c r="V1985" i="5"/>
  <c r="E1985" i="5"/>
  <c r="X1985" i="5" s="1"/>
  <c r="V1986" i="5"/>
  <c r="E1986" i="5" s="1"/>
  <c r="X1986" i="5" s="1"/>
  <c r="V1987" i="5"/>
  <c r="E1987" i="5" s="1"/>
  <c r="X1987" i="5" s="1"/>
  <c r="V1988" i="5"/>
  <c r="E1988" i="5" s="1"/>
  <c r="X1988" i="5" s="1"/>
  <c r="V1989" i="5"/>
  <c r="E1989" i="5" s="1"/>
  <c r="V1990" i="5"/>
  <c r="E1990" i="5"/>
  <c r="V1991" i="5"/>
  <c r="E1991" i="5"/>
  <c r="V1992" i="5"/>
  <c r="E1992" i="5" s="1"/>
  <c r="X1992" i="5" s="1"/>
  <c r="V1993" i="5"/>
  <c r="E1993" i="5"/>
  <c r="X1993" i="5" s="1"/>
  <c r="V1994" i="5"/>
  <c r="E1994" i="5" s="1"/>
  <c r="X1994" i="5" s="1"/>
  <c r="V1995" i="5"/>
  <c r="E1995" i="5" s="1"/>
  <c r="X1995" i="5" s="1"/>
  <c r="V1996" i="5"/>
  <c r="E1996" i="5"/>
  <c r="X1996" i="5" s="1"/>
  <c r="V1997" i="5"/>
  <c r="E1997" i="5" s="1"/>
  <c r="X1997" i="5" s="1"/>
  <c r="V1998" i="5"/>
  <c r="E1998" i="5" s="1"/>
  <c r="V1999" i="5"/>
  <c r="E1999" i="5"/>
  <c r="X1999" i="5" s="1"/>
  <c r="V2001" i="5"/>
  <c r="E2001" i="5" s="1"/>
  <c r="X2001" i="5" s="1"/>
  <c r="V2002" i="5"/>
  <c r="E2002" i="5"/>
  <c r="X2002" i="5" s="1"/>
  <c r="V2003" i="5"/>
  <c r="E2003" i="5"/>
  <c r="X2003" i="5" s="1"/>
  <c r="V2004" i="5"/>
  <c r="E2004" i="5" s="1"/>
  <c r="X2004" i="5" s="1"/>
  <c r="V2005" i="5"/>
  <c r="E2005" i="5"/>
  <c r="X2005" i="5" s="1"/>
  <c r="V2006" i="5"/>
  <c r="E2006" i="5" s="1"/>
  <c r="X2006" i="5" s="1"/>
  <c r="V2007" i="5"/>
  <c r="E2007" i="5" s="1"/>
  <c r="V2008" i="5"/>
  <c r="E2008" i="5"/>
  <c r="X2008" i="5" s="1"/>
  <c r="V2009" i="5"/>
  <c r="E2009" i="5" s="1"/>
  <c r="X2009" i="5" s="1"/>
  <c r="V2010" i="5"/>
  <c r="E2010" i="5"/>
  <c r="X2010" i="5" s="1"/>
  <c r="V2012" i="5"/>
  <c r="E2012" i="5"/>
  <c r="X2012" i="5" s="1"/>
  <c r="V2013" i="5"/>
  <c r="E2013" i="5" s="1"/>
  <c r="X2013" i="5" s="1"/>
  <c r="V2014" i="5"/>
  <c r="E2014" i="5"/>
  <c r="X2014" i="5" s="1"/>
  <c r="V2015" i="5"/>
  <c r="E2015" i="5"/>
  <c r="V2016" i="5"/>
  <c r="E2016" i="5"/>
  <c r="V2017" i="5"/>
  <c r="E2017" i="5" s="1"/>
  <c r="X2017" i="5" s="1"/>
  <c r="V2018" i="5"/>
  <c r="E2018" i="5"/>
  <c r="X2018" i="5" s="1"/>
  <c r="V2019" i="5"/>
  <c r="E2019" i="5" s="1"/>
  <c r="X2019" i="5" s="1"/>
  <c r="V2020" i="5"/>
  <c r="E2020" i="5"/>
  <c r="X2020" i="5" s="1"/>
  <c r="V2021" i="5"/>
  <c r="E2021" i="5" s="1"/>
  <c r="X2021" i="5" s="1"/>
  <c r="V2022" i="5"/>
  <c r="E2022" i="5" s="1"/>
  <c r="X2022" i="5" s="1"/>
  <c r="V2023" i="5"/>
  <c r="E2023" i="5"/>
  <c r="V2024" i="5"/>
  <c r="E2024" i="5" s="1"/>
  <c r="X2024" i="5" s="1"/>
  <c r="V2025" i="5"/>
  <c r="E2025" i="5" s="1"/>
  <c r="X2025" i="5" s="1"/>
  <c r="V2026" i="5"/>
  <c r="E2026" i="5"/>
  <c r="X2026" i="5" s="1"/>
  <c r="V2027" i="5"/>
  <c r="E2027" i="5"/>
  <c r="X2027" i="5" s="1"/>
  <c r="V2028" i="5"/>
  <c r="E2028" i="5"/>
  <c r="X2028" i="5" s="1"/>
  <c r="V2029" i="5"/>
  <c r="E2029" i="5"/>
  <c r="X2029" i="5" s="1"/>
  <c r="V2030" i="5"/>
  <c r="E2030" i="5" s="1"/>
  <c r="X2030" i="5" s="1"/>
  <c r="V2031" i="5"/>
  <c r="E2031" i="5" s="1"/>
  <c r="V2032" i="5"/>
  <c r="E2032" i="5"/>
  <c r="X2032" i="5" s="1"/>
  <c r="V2033" i="5"/>
  <c r="E2033" i="5"/>
  <c r="X2033" i="5" s="1"/>
  <c r="V2034" i="5"/>
  <c r="E2034" i="5" s="1"/>
  <c r="X2034" i="5" s="1"/>
  <c r="V2035" i="5"/>
  <c r="E2035" i="5" s="1"/>
  <c r="X2035" i="5" s="1"/>
  <c r="V2036" i="5"/>
  <c r="E2036" i="5"/>
  <c r="X2036" i="5" s="1"/>
  <c r="V2037" i="5"/>
  <c r="E2037" i="5" s="1"/>
  <c r="X2037" i="5" s="1"/>
  <c r="V2038" i="5"/>
  <c r="E2038" i="5"/>
  <c r="V2039" i="5"/>
  <c r="E2039" i="5" s="1"/>
  <c r="X2039" i="5" s="1"/>
  <c r="V2040" i="5"/>
  <c r="E2040" i="5"/>
  <c r="V2041" i="5"/>
  <c r="E2041" i="5"/>
  <c r="X2041" i="5" s="1"/>
  <c r="V2043" i="5"/>
  <c r="E2043" i="5" s="1"/>
  <c r="X2043" i="5" s="1"/>
  <c r="V2044" i="5"/>
  <c r="E2044" i="5"/>
  <c r="X2044" i="5" s="1"/>
  <c r="V2045" i="5"/>
  <c r="E2045" i="5"/>
  <c r="X2045" i="5" s="1"/>
  <c r="V2046" i="5"/>
  <c r="E2046" i="5"/>
  <c r="V2047" i="5"/>
  <c r="E2047" i="5" s="1"/>
  <c r="X2047" i="5" s="1"/>
  <c r="V2048" i="5"/>
  <c r="E2048" i="5" s="1"/>
  <c r="X2048" i="5" s="1"/>
  <c r="V2049" i="5"/>
  <c r="E2049" i="5" s="1"/>
  <c r="X2049" i="5" s="1"/>
  <c r="V2050" i="5"/>
  <c r="E2050" i="5"/>
  <c r="X2050" i="5" s="1"/>
  <c r="V2051" i="5"/>
  <c r="E2051" i="5"/>
  <c r="X2051" i="5" s="1"/>
  <c r="V2052" i="5"/>
  <c r="E2052" i="5" s="1"/>
  <c r="X2052" i="5" s="1"/>
  <c r="V2053" i="5"/>
  <c r="E2053" i="5"/>
  <c r="X2053" i="5" s="1"/>
  <c r="V2054" i="5"/>
  <c r="E2054" i="5"/>
  <c r="V2055" i="5"/>
  <c r="E2055" i="5" s="1"/>
  <c r="V2056" i="5"/>
  <c r="E2056" i="5"/>
  <c r="X2056" i="5" s="1"/>
  <c r="V2057" i="5"/>
  <c r="E2057" i="5" s="1"/>
  <c r="X2057" i="5" s="1"/>
  <c r="V2058" i="5"/>
  <c r="E2058" i="5"/>
  <c r="X2058" i="5" s="1"/>
  <c r="V2059" i="5"/>
  <c r="E2059" i="5"/>
  <c r="X2059" i="5" s="1"/>
  <c r="V2060" i="5"/>
  <c r="E2060" i="5" s="1"/>
  <c r="X2060" i="5" s="1"/>
  <c r="V2061" i="5"/>
  <c r="E2061" i="5" s="1"/>
  <c r="X2061" i="5" s="1"/>
  <c r="V2062" i="5"/>
  <c r="E2062" i="5"/>
  <c r="V2063" i="5"/>
  <c r="E2063" i="5" s="1"/>
  <c r="X2063" i="5" s="1"/>
  <c r="V2064" i="5"/>
  <c r="E2064" i="5"/>
  <c r="V2065" i="5"/>
  <c r="E2065" i="5" s="1"/>
  <c r="X2065" i="5" s="1"/>
  <c r="V2066" i="5"/>
  <c r="E2066" i="5"/>
  <c r="X2066" i="5" s="1"/>
  <c r="V2067" i="5"/>
  <c r="E2067" i="5" s="1"/>
  <c r="X2067" i="5" s="1"/>
  <c r="V2068" i="5"/>
  <c r="E2068" i="5"/>
  <c r="X2068" i="5" s="1"/>
  <c r="V2069" i="5"/>
  <c r="E2069" i="5"/>
  <c r="X2069" i="5" s="1"/>
  <c r="V2070" i="5"/>
  <c r="E2070" i="5" s="1"/>
  <c r="X2070" i="5" s="1"/>
  <c r="V2071" i="5"/>
  <c r="E2071" i="5"/>
  <c r="V2072" i="5"/>
  <c r="E2072" i="5"/>
  <c r="X2072" i="5" s="1"/>
  <c r="V2073" i="5"/>
  <c r="E2073" i="5" s="1"/>
  <c r="X2073" i="5" s="1"/>
  <c r="V2074" i="5"/>
  <c r="E2074" i="5"/>
  <c r="X2074" i="5" s="1"/>
  <c r="V2075" i="5"/>
  <c r="E2075" i="5"/>
  <c r="X2075" i="5" s="1"/>
  <c r="V2076" i="5"/>
  <c r="E2076" i="5" s="1"/>
  <c r="X2076" i="5" s="1"/>
  <c r="V2077" i="5"/>
  <c r="E2077" i="5"/>
  <c r="V2078" i="5"/>
  <c r="E2078" i="5" s="1"/>
  <c r="X2078" i="5" s="1"/>
  <c r="V2079" i="5"/>
  <c r="E2079" i="5" s="1"/>
  <c r="V2080" i="5"/>
  <c r="E2080" i="5"/>
  <c r="X2080" i="5" s="1"/>
  <c r="V2081" i="5"/>
  <c r="E2081" i="5" s="1"/>
  <c r="X2081" i="5" s="1"/>
  <c r="V2082" i="5"/>
  <c r="E2082" i="5"/>
  <c r="X2082" i="5" s="1"/>
  <c r="V2083" i="5"/>
  <c r="E2083" i="5" s="1"/>
  <c r="X2083" i="5" s="1"/>
  <c r="V2084" i="5"/>
  <c r="E2084" i="5"/>
  <c r="X2084" i="5" s="1"/>
  <c r="V2085" i="5"/>
  <c r="E2085" i="5" s="1"/>
  <c r="X2085" i="5" s="1"/>
  <c r="V2086" i="5"/>
  <c r="E2086" i="5"/>
  <c r="V2087" i="5"/>
  <c r="E2087" i="5"/>
  <c r="V2088" i="5"/>
  <c r="E2088" i="5"/>
  <c r="X2088" i="5" s="1"/>
  <c r="V2089" i="5"/>
  <c r="E2089" i="5" s="1"/>
  <c r="X2089" i="5" s="1"/>
  <c r="V2090" i="5"/>
  <c r="E2090" i="5"/>
  <c r="X2090" i="5" s="1"/>
  <c r="V2091" i="5"/>
  <c r="E2091" i="5" s="1"/>
  <c r="X2091" i="5" s="1"/>
  <c r="V2092" i="5"/>
  <c r="E2092" i="5"/>
  <c r="X2092" i="5" s="1"/>
  <c r="V2093" i="5"/>
  <c r="E2093" i="5" s="1"/>
  <c r="X2093" i="5" s="1"/>
  <c r="V2094" i="5"/>
  <c r="E2094" i="5" s="1"/>
  <c r="X2094" i="5" s="1"/>
  <c r="V2095" i="5"/>
  <c r="E2095" i="5"/>
  <c r="V2096" i="5"/>
  <c r="E2096" i="5" s="1"/>
  <c r="X2096" i="5" s="1"/>
  <c r="V2097" i="5"/>
  <c r="E2097" i="5" s="1"/>
  <c r="X2097" i="5" s="1"/>
  <c r="V2098" i="5"/>
  <c r="E2098" i="5"/>
  <c r="X2098" i="5" s="1"/>
  <c r="V2099" i="5"/>
  <c r="E2099" i="5"/>
  <c r="X2099" i="5" s="1"/>
  <c r="V2100" i="5"/>
  <c r="E2100" i="5"/>
  <c r="X2100" i="5" s="1"/>
  <c r="V2101" i="5"/>
  <c r="E2101" i="5"/>
  <c r="V2102" i="5"/>
  <c r="E2102" i="5" s="1"/>
  <c r="X2102" i="5" s="1"/>
  <c r="V2103" i="5"/>
  <c r="E2103" i="5" s="1"/>
  <c r="X2103" i="5" s="1"/>
  <c r="V2104" i="5"/>
  <c r="E2104" i="5"/>
  <c r="X2104" i="5" s="1"/>
  <c r="V2105" i="5"/>
  <c r="E2105" i="5"/>
  <c r="X2105" i="5" s="1"/>
  <c r="V2106" i="5"/>
  <c r="E2106" i="5" s="1"/>
  <c r="X2106" i="5" s="1"/>
  <c r="V2107" i="5"/>
  <c r="E2107" i="5" s="1"/>
  <c r="X2107" i="5" s="1"/>
  <c r="V2108" i="5"/>
  <c r="E2108" i="5"/>
  <c r="X2108" i="5" s="1"/>
  <c r="V2109" i="5"/>
  <c r="E2109" i="5" s="1"/>
  <c r="V2110" i="5"/>
  <c r="E2110" i="5"/>
  <c r="V2111" i="5"/>
  <c r="E2111" i="5" s="1"/>
  <c r="X2111" i="5" s="1"/>
  <c r="V2112" i="5"/>
  <c r="E2112" i="5"/>
  <c r="X2112" i="5" s="1"/>
  <c r="V2113" i="5"/>
  <c r="E2113" i="5"/>
  <c r="X2113" i="5" s="1"/>
  <c r="V2114" i="5"/>
  <c r="E2114" i="5"/>
  <c r="X2114" i="5" s="1"/>
  <c r="V2115" i="5"/>
  <c r="E2115" i="5" s="1"/>
  <c r="X2115" i="5" s="1"/>
  <c r="V2117" i="5"/>
  <c r="E2117" i="5"/>
  <c r="V2118" i="5"/>
  <c r="E2118" i="5" s="1"/>
  <c r="X2118" i="5" s="1"/>
  <c r="V2119" i="5"/>
  <c r="E2119" i="5"/>
  <c r="X2119" i="5" s="1"/>
  <c r="V2120" i="5"/>
  <c r="E2120" i="5"/>
  <c r="X2120" i="5" s="1"/>
  <c r="V2121" i="5"/>
  <c r="E2121" i="5" s="1"/>
  <c r="X2121" i="5" s="1"/>
  <c r="V2122" i="5"/>
  <c r="E2122" i="5"/>
  <c r="X2122" i="5" s="1"/>
  <c r="V2123" i="5"/>
  <c r="E2123" i="5" s="1"/>
  <c r="X2123" i="5" s="1"/>
  <c r="V2124" i="5"/>
  <c r="E2124" i="5"/>
  <c r="X2124" i="5" s="1"/>
  <c r="V2125" i="5"/>
  <c r="E2125" i="5"/>
  <c r="V2126" i="5"/>
  <c r="E2126" i="5" s="1"/>
  <c r="X2126" i="5" s="1"/>
  <c r="V2127" i="5"/>
  <c r="E2127" i="5" s="1"/>
  <c r="X2127" i="5" s="1"/>
  <c r="V2128" i="5"/>
  <c r="E2128" i="5"/>
  <c r="X2128" i="5" s="1"/>
  <c r="V2129" i="5"/>
  <c r="E2129" i="5" s="1"/>
  <c r="X2129" i="5" s="1"/>
  <c r="V2130" i="5"/>
  <c r="E2130" i="5"/>
  <c r="X2130" i="5" s="1"/>
  <c r="V2131" i="5"/>
  <c r="E2131" i="5" s="1"/>
  <c r="X2131" i="5" s="1"/>
  <c r="V2132" i="5"/>
  <c r="E2132" i="5"/>
  <c r="X2132" i="5" s="1"/>
  <c r="V2133" i="5"/>
  <c r="E2133" i="5" s="1"/>
  <c r="V2134" i="5"/>
  <c r="E2134" i="5"/>
  <c r="V2135" i="5"/>
  <c r="E2135" i="5"/>
  <c r="X2135" i="5" s="1"/>
  <c r="V2136" i="5"/>
  <c r="E2136" i="5" s="1"/>
  <c r="X2136" i="5" s="1"/>
  <c r="V2137" i="5"/>
  <c r="E2137" i="5"/>
  <c r="X2137" i="5" s="1"/>
  <c r="V2138" i="5"/>
  <c r="E2138" i="5"/>
  <c r="X2138" i="5" s="1"/>
  <c r="V2139" i="5"/>
  <c r="E2139" i="5" s="1"/>
  <c r="X2139" i="5" s="1"/>
  <c r="V2140" i="5"/>
  <c r="E2140" i="5"/>
  <c r="V2141" i="5"/>
  <c r="E2141" i="5"/>
  <c r="V2142" i="5"/>
  <c r="E2142" i="5" s="1"/>
  <c r="X2142" i="5" s="1"/>
  <c r="V2143" i="5"/>
  <c r="E2143" i="5"/>
  <c r="X2143" i="5" s="1"/>
  <c r="V2144" i="5"/>
  <c r="E2144" i="5" s="1"/>
  <c r="X2144" i="5" s="1"/>
  <c r="V2145" i="5"/>
  <c r="E2145" i="5" s="1"/>
  <c r="X2145" i="5" s="1"/>
  <c r="V2146" i="5"/>
  <c r="E2146" i="5"/>
  <c r="X2146" i="5" s="1"/>
  <c r="V2147" i="5"/>
  <c r="E2147" i="5" s="1"/>
  <c r="X2147" i="5" s="1"/>
  <c r="V2148" i="5"/>
  <c r="E2148" i="5"/>
  <c r="V2149" i="5"/>
  <c r="E2149" i="5" s="1"/>
  <c r="X2149" i="5" s="1"/>
  <c r="V2152" i="5"/>
  <c r="E2152" i="5"/>
  <c r="X2152" i="5" s="1"/>
  <c r="V2153" i="5"/>
  <c r="E2153" i="5"/>
  <c r="X2153" i="5" s="1"/>
  <c r="V2154" i="5"/>
  <c r="E2154" i="5"/>
  <c r="X2154" i="5" s="1"/>
  <c r="V2155" i="5"/>
  <c r="E2155" i="5" s="1"/>
  <c r="X2155" i="5" s="1"/>
  <c r="V2156" i="5"/>
  <c r="E2156" i="5"/>
  <c r="X2156" i="5" s="1"/>
  <c r="V2157" i="5"/>
  <c r="E2157" i="5" s="1"/>
  <c r="X2157" i="5" s="1"/>
  <c r="V2158" i="5"/>
  <c r="E2158" i="5"/>
  <c r="V2159" i="5"/>
  <c r="E2159" i="5" s="1"/>
  <c r="X2159" i="5" s="1"/>
  <c r="V2160" i="5"/>
  <c r="E2160" i="5" s="1"/>
  <c r="X2160" i="5" s="1"/>
  <c r="V2161" i="5"/>
  <c r="E2161" i="5"/>
  <c r="X2161" i="5" s="1"/>
  <c r="V2162" i="5"/>
  <c r="E2162" i="5" s="1"/>
  <c r="X2162" i="5" s="1"/>
  <c r="V2163" i="5"/>
  <c r="E2163" i="5" s="1"/>
  <c r="X2163" i="5" s="1"/>
  <c r="V2164" i="5"/>
  <c r="E2164" i="5"/>
  <c r="X2164" i="5" s="1"/>
  <c r="V2165" i="5"/>
  <c r="E2165" i="5"/>
  <c r="X2165" i="5" s="1"/>
  <c r="V2166" i="5"/>
  <c r="E2166" i="5"/>
  <c r="V2167" i="5"/>
  <c r="E2167" i="5"/>
  <c r="V2168" i="5"/>
  <c r="E2168" i="5" s="1"/>
  <c r="X2168" i="5" s="1"/>
  <c r="V2169" i="5"/>
  <c r="E2169" i="5" s="1"/>
  <c r="X2169" i="5" s="1"/>
  <c r="V2170" i="5"/>
  <c r="E2170" i="5"/>
  <c r="X2170" i="5" s="1"/>
  <c r="V2171" i="5"/>
  <c r="E2171" i="5"/>
  <c r="X2171" i="5" s="1"/>
  <c r="V2172" i="5"/>
  <c r="E2172" i="5" s="1"/>
  <c r="X2172" i="5" s="1"/>
  <c r="V2173" i="5"/>
  <c r="E2173" i="5" s="1"/>
  <c r="X2173" i="5" s="1"/>
  <c r="V2174" i="5"/>
  <c r="E2174" i="5"/>
  <c r="X2174" i="5" s="1"/>
  <c r="V2175" i="5"/>
  <c r="E2175" i="5" s="1"/>
  <c r="V2176" i="5"/>
  <c r="E2176" i="5"/>
  <c r="X2176" i="5" s="1"/>
  <c r="V2177" i="5"/>
  <c r="E2177" i="5" s="1"/>
  <c r="X2177" i="5" s="1"/>
  <c r="V2178" i="5"/>
  <c r="E2178" i="5"/>
  <c r="X2178" i="5" s="1"/>
  <c r="V2179" i="5"/>
  <c r="E2179" i="5"/>
  <c r="X2179" i="5" s="1"/>
  <c r="V2180" i="5"/>
  <c r="E2180" i="5"/>
  <c r="X2180" i="5" s="1"/>
  <c r="V2181" i="5"/>
  <c r="E2181" i="5" s="1"/>
  <c r="X2181" i="5" s="1"/>
  <c r="V2182" i="5"/>
  <c r="E2182" i="5"/>
  <c r="V2183" i="5"/>
  <c r="E2183" i="5"/>
  <c r="X2183" i="5" s="1"/>
  <c r="V2184" i="5"/>
  <c r="E2184" i="5"/>
  <c r="X2184" i="5" s="1"/>
  <c r="V2185" i="5"/>
  <c r="E2185" i="5" s="1"/>
  <c r="X2185" i="5" s="1"/>
  <c r="V2186" i="5"/>
  <c r="E2186" i="5" s="1"/>
  <c r="X2186" i="5" s="1"/>
  <c r="V2187" i="5"/>
  <c r="E2187" i="5" s="1"/>
  <c r="X2187" i="5" s="1"/>
  <c r="V2188" i="5"/>
  <c r="E2188" i="5"/>
  <c r="X2188" i="5" s="1"/>
  <c r="V2189" i="5"/>
  <c r="E2189" i="5"/>
  <c r="V2190" i="5"/>
  <c r="E2190" i="5" s="1"/>
  <c r="X2190" i="5" s="1"/>
  <c r="V2191" i="5"/>
  <c r="E2191" i="5"/>
  <c r="X2191" i="5" s="1"/>
  <c r="V2192" i="5"/>
  <c r="E2192" i="5"/>
  <c r="X2192" i="5" s="1"/>
  <c r="V2193" i="5"/>
  <c r="E2193" i="5" s="1"/>
  <c r="X2193" i="5" s="1"/>
  <c r="V2194" i="5"/>
  <c r="E2194" i="5"/>
  <c r="X2194" i="5" s="1"/>
  <c r="V2195" i="5"/>
  <c r="E2195" i="5" s="1"/>
  <c r="X2195" i="5" s="1"/>
  <c r="V2196" i="5"/>
  <c r="E2196" i="5"/>
  <c r="V2197" i="5"/>
  <c r="E2197" i="5"/>
  <c r="V2198" i="5"/>
  <c r="E2198" i="5" s="1"/>
  <c r="X2198" i="5" s="1"/>
  <c r="V2199" i="5"/>
  <c r="E2199" i="5" s="1"/>
  <c r="V2200" i="5"/>
  <c r="E2200" i="5"/>
  <c r="X2200" i="5" s="1"/>
  <c r="V2201" i="5"/>
  <c r="E2201" i="5" s="1"/>
  <c r="X2201" i="5" s="1"/>
  <c r="V2202" i="5"/>
  <c r="E2202" i="5"/>
  <c r="X2202" i="5" s="1"/>
  <c r="V2203" i="5"/>
  <c r="E2203" i="5" s="1"/>
  <c r="X2203" i="5" s="1"/>
  <c r="V2204" i="5"/>
  <c r="E2204" i="5"/>
  <c r="V2205" i="5"/>
  <c r="E2205" i="5" s="1"/>
  <c r="V2206" i="5"/>
  <c r="E2206" i="5"/>
  <c r="X2206" i="5" s="1"/>
  <c r="V2207" i="5"/>
  <c r="E2207" i="5"/>
  <c r="X2207" i="5" s="1"/>
  <c r="V2208" i="5"/>
  <c r="E2208" i="5" s="1"/>
  <c r="X2208" i="5" s="1"/>
  <c r="V2209" i="5"/>
  <c r="E2209" i="5"/>
  <c r="X2209" i="5" s="1"/>
  <c r="V2210" i="5"/>
  <c r="E2210" i="5"/>
  <c r="X2210" i="5" s="1"/>
  <c r="V2211" i="5"/>
  <c r="E2211" i="5" s="1"/>
  <c r="X2211" i="5" s="1"/>
  <c r="V2212" i="5"/>
  <c r="E2212" i="5"/>
  <c r="V2213" i="5"/>
  <c r="E2213" i="5"/>
  <c r="X2213" i="5" s="1"/>
  <c r="V2214" i="5"/>
  <c r="E2214" i="5" s="1"/>
  <c r="X2214" i="5" s="1"/>
  <c r="V2215" i="5"/>
  <c r="E2215" i="5"/>
  <c r="X2215" i="5" s="1"/>
  <c r="V2216" i="5"/>
  <c r="E2216" i="5" s="1"/>
  <c r="X2216" i="5" s="1"/>
  <c r="V2217" i="5"/>
  <c r="E2217" i="5" s="1"/>
  <c r="X2217" i="5" s="1"/>
  <c r="V2218" i="5"/>
  <c r="E2218" i="5"/>
  <c r="X2218" i="5" s="1"/>
  <c r="V2219" i="5"/>
  <c r="E2219" i="5" s="1"/>
  <c r="X2219" i="5" s="1"/>
  <c r="V2220" i="5"/>
  <c r="E2220" i="5"/>
  <c r="X2220" i="5" s="1"/>
  <c r="V2221" i="5"/>
  <c r="E2221" i="5" s="1"/>
  <c r="X2221" i="5" s="1"/>
  <c r="V2222" i="5"/>
  <c r="E2222" i="5"/>
  <c r="X2222" i="5" s="1"/>
  <c r="V2223" i="5"/>
  <c r="E2223" i="5" s="1"/>
  <c r="X2223" i="5" s="1"/>
  <c r="V2224" i="5"/>
  <c r="E2224" i="5"/>
  <c r="X2224" i="5" s="1"/>
  <c r="V2225" i="5"/>
  <c r="E2225" i="5"/>
  <c r="X2225" i="5" s="1"/>
  <c r="V2226" i="5"/>
  <c r="E2226" i="5"/>
  <c r="X2226" i="5" s="1"/>
  <c r="V2227" i="5"/>
  <c r="E2227" i="5" s="1"/>
  <c r="X2227" i="5" s="1"/>
  <c r="V2228" i="5"/>
  <c r="E2228" i="5"/>
  <c r="V2229" i="5"/>
  <c r="E2229" i="5" s="1"/>
  <c r="V2230" i="5"/>
  <c r="E2230" i="5"/>
  <c r="X2230" i="5" s="1"/>
  <c r="V2231" i="5"/>
  <c r="E2231" i="5" s="1"/>
  <c r="X2231" i="5" s="1"/>
  <c r="V2232" i="5"/>
  <c r="E2232" i="5" s="1"/>
  <c r="X2232" i="5" s="1"/>
  <c r="V2233" i="5"/>
  <c r="E2233" i="5"/>
  <c r="X2233" i="5" s="1"/>
  <c r="V2234" i="5"/>
  <c r="E2234" i="5" s="1"/>
  <c r="X2234" i="5" s="1"/>
  <c r="V2235" i="5"/>
  <c r="E2235" i="5" s="1"/>
  <c r="X2235" i="5" s="1"/>
  <c r="V2236" i="5"/>
  <c r="E2236" i="5"/>
  <c r="V2237" i="5"/>
  <c r="E2237" i="5"/>
  <c r="X2237" i="5" s="1"/>
  <c r="V2238" i="5"/>
  <c r="E2238" i="5"/>
  <c r="X2238" i="5" s="1"/>
  <c r="V2239" i="5"/>
  <c r="E2239" i="5"/>
  <c r="X2239" i="5" s="1"/>
  <c r="V2240" i="5"/>
  <c r="E2240" i="5" s="1"/>
  <c r="X2240" i="5" s="1"/>
  <c r="V2241" i="5"/>
  <c r="E2241" i="5" s="1"/>
  <c r="X2241" i="5" s="1"/>
  <c r="V2242" i="5"/>
  <c r="E2242" i="5"/>
  <c r="X2242" i="5" s="1"/>
  <c r="V2243" i="5"/>
  <c r="E2243" i="5"/>
  <c r="V2245" i="5"/>
  <c r="E2245" i="5" s="1"/>
  <c r="X2245" i="5" s="1"/>
  <c r="V2246" i="5"/>
  <c r="E2246" i="5"/>
  <c r="X2246" i="5" s="1"/>
  <c r="V2247" i="5"/>
  <c r="E2247" i="5" s="1"/>
  <c r="X2247" i="5" s="1"/>
  <c r="V2248" i="5"/>
  <c r="E2248" i="5"/>
  <c r="X2248" i="5" s="1"/>
  <c r="V2249" i="5"/>
  <c r="E2249" i="5" s="1"/>
  <c r="X2249" i="5" s="1"/>
  <c r="V2250" i="5"/>
  <c r="E2250" i="5"/>
  <c r="X2250" i="5" s="1"/>
  <c r="V2251" i="5"/>
  <c r="E2251" i="5"/>
  <c r="V2252" i="5"/>
  <c r="E2252" i="5"/>
  <c r="V2253" i="5"/>
  <c r="E2253" i="5" s="1"/>
  <c r="X2253" i="5" s="1"/>
  <c r="V2254" i="5"/>
  <c r="E2254" i="5"/>
  <c r="X2254" i="5" s="1"/>
  <c r="V2255" i="5"/>
  <c r="E2255" i="5"/>
  <c r="X2255" i="5" s="1"/>
  <c r="V2256" i="5"/>
  <c r="E2256" i="5"/>
  <c r="X2256" i="5" s="1"/>
  <c r="V2257" i="5"/>
  <c r="E2257" i="5" s="1"/>
  <c r="X2257" i="5" s="1"/>
  <c r="V2258" i="5"/>
  <c r="E2258" i="5" s="1"/>
  <c r="X2258" i="5" s="1"/>
  <c r="V2259" i="5"/>
  <c r="E2259" i="5" s="1"/>
  <c r="V2260" i="5"/>
  <c r="E2260" i="5"/>
  <c r="V2261" i="5"/>
  <c r="E2261" i="5"/>
  <c r="X2261" i="5" s="1"/>
  <c r="V2262" i="5"/>
  <c r="E2262" i="5" s="1"/>
  <c r="X2262" i="5" s="1"/>
  <c r="V2263" i="5"/>
  <c r="E2263" i="5"/>
  <c r="X2263" i="5" s="1"/>
  <c r="V2264" i="5"/>
  <c r="E2264" i="5"/>
  <c r="X2264" i="5" s="1"/>
  <c r="V2265" i="5"/>
  <c r="E2265" i="5" s="1"/>
  <c r="X2265" i="5" s="1"/>
  <c r="V2266" i="5"/>
  <c r="E2266" i="5"/>
  <c r="V2267" i="5"/>
  <c r="E2267" i="5" s="1"/>
  <c r="X2267" i="5" s="1"/>
  <c r="V2268" i="5"/>
  <c r="E2268" i="5"/>
  <c r="X2268" i="5" s="1"/>
  <c r="V2269" i="5"/>
  <c r="E2269" i="5"/>
  <c r="X2269" i="5" s="1"/>
  <c r="V2270" i="5"/>
  <c r="E2270" i="5" s="1"/>
  <c r="X2270" i="5" s="1"/>
  <c r="V2271" i="5"/>
  <c r="E2271" i="5" s="1"/>
  <c r="X2271" i="5" s="1"/>
  <c r="V2272" i="5"/>
  <c r="E2272" i="5"/>
  <c r="X2272" i="5" s="1"/>
  <c r="V2273" i="5"/>
  <c r="E2273" i="5" s="1"/>
  <c r="X2273" i="5" s="1"/>
  <c r="V2274" i="5"/>
  <c r="E2274" i="5"/>
  <c r="V2275" i="5"/>
  <c r="E2275" i="5" s="1"/>
  <c r="X2275" i="5" s="1"/>
  <c r="V2276" i="5"/>
  <c r="E2276" i="5"/>
  <c r="V2277" i="5"/>
  <c r="E2277" i="5" s="1"/>
  <c r="X2277" i="5" s="1"/>
  <c r="V2278" i="5"/>
  <c r="E2278" i="5"/>
  <c r="X2278" i="5" s="1"/>
  <c r="V2279" i="5"/>
  <c r="E2279" i="5"/>
  <c r="X2279" i="5" s="1"/>
  <c r="V2280" i="5"/>
  <c r="E2280" i="5" s="1"/>
  <c r="X2280" i="5" s="1"/>
  <c r="V2281" i="5"/>
  <c r="E2281" i="5"/>
  <c r="X2281" i="5" s="1"/>
  <c r="V2282" i="5"/>
  <c r="E2282" i="5"/>
  <c r="V2283" i="5"/>
  <c r="E2283" i="5" s="1"/>
  <c r="V2284" i="5"/>
  <c r="E2284" i="5"/>
  <c r="X2284" i="5" s="1"/>
  <c r="V2285" i="5"/>
  <c r="E2285" i="5"/>
  <c r="X2285" i="5" s="1"/>
  <c r="V2286" i="5"/>
  <c r="E2286" i="5" s="1"/>
  <c r="X2286" i="5" s="1"/>
  <c r="V2287" i="5"/>
  <c r="E2287" i="5"/>
  <c r="X2287" i="5" s="1"/>
  <c r="V2288" i="5"/>
  <c r="E2288" i="5" s="1"/>
  <c r="X2288" i="5" s="1"/>
  <c r="V2289" i="5"/>
  <c r="E2289" i="5" s="1"/>
  <c r="X2289" i="5" s="1"/>
  <c r="V2290" i="5"/>
  <c r="E2290" i="5"/>
  <c r="V2291" i="5"/>
  <c r="E2291" i="5" s="1"/>
  <c r="X2291" i="5" s="1"/>
  <c r="V2292" i="5"/>
  <c r="E2292" i="5"/>
  <c r="X2292" i="5" s="1"/>
  <c r="V2293" i="5"/>
  <c r="E2293" i="5" s="1"/>
  <c r="X2293" i="5" s="1"/>
  <c r="V2294" i="5"/>
  <c r="E2294" i="5"/>
  <c r="X2294" i="5" s="1"/>
  <c r="V2295" i="5"/>
  <c r="E2295" i="5" s="1"/>
  <c r="X2295" i="5" s="1"/>
  <c r="V2296" i="5"/>
  <c r="E2296" i="5"/>
  <c r="X2296" i="5" s="1"/>
  <c r="V2297" i="5"/>
  <c r="E2297" i="5"/>
  <c r="V2298" i="5"/>
  <c r="E2298" i="5"/>
  <c r="V2299" i="5"/>
  <c r="E2299" i="5" s="1"/>
  <c r="X2299" i="5" s="1"/>
  <c r="V2300" i="5"/>
  <c r="E2300" i="5"/>
  <c r="X2300" i="5" s="1"/>
  <c r="V2302" i="5"/>
  <c r="E2302" i="5"/>
  <c r="X2302" i="5" s="1"/>
  <c r="V2303" i="5"/>
  <c r="E2303" i="5" s="1"/>
  <c r="X2303" i="5" s="1"/>
  <c r="V2304" i="5"/>
  <c r="E2304" i="5" s="1"/>
  <c r="X2304" i="5" s="1"/>
  <c r="V2305" i="5"/>
  <c r="E2305" i="5"/>
  <c r="X2305" i="5" s="1"/>
  <c r="V2306" i="5"/>
  <c r="E2306" i="5" s="1"/>
  <c r="X2306" i="5" s="1"/>
  <c r="V2307" i="5"/>
  <c r="E2307" i="5" s="1"/>
  <c r="V2308" i="5"/>
  <c r="E2308" i="5"/>
  <c r="X2308" i="5" s="1"/>
  <c r="V2309" i="5"/>
  <c r="E2309" i="5"/>
  <c r="X2309" i="5" s="1"/>
  <c r="V2310" i="5"/>
  <c r="E2310" i="5"/>
  <c r="X2310" i="5" s="1"/>
  <c r="V2311" i="5"/>
  <c r="E2311" i="5"/>
  <c r="X2311" i="5" s="1"/>
  <c r="V2312" i="5"/>
  <c r="E2312" i="5" s="1"/>
  <c r="X2312" i="5" s="1"/>
  <c r="V2313" i="5"/>
  <c r="E2313" i="5" s="1"/>
  <c r="X2313" i="5" s="1"/>
  <c r="V2314" i="5"/>
  <c r="E2314" i="5"/>
  <c r="V2315" i="5"/>
  <c r="E2315" i="5"/>
  <c r="X2315" i="5" s="1"/>
  <c r="V2316" i="5"/>
  <c r="E2316" i="5" s="1"/>
  <c r="X2316" i="5" s="1"/>
  <c r="V2317" i="5"/>
  <c r="E2317" i="5" s="1"/>
  <c r="X2317" i="5" s="1"/>
  <c r="V2318" i="5"/>
  <c r="E2318" i="5"/>
  <c r="X2318" i="5" s="1"/>
  <c r="V2319" i="5"/>
  <c r="E2319" i="5" s="1"/>
  <c r="X2319" i="5" s="1"/>
  <c r="V2320" i="5"/>
  <c r="E2320" i="5"/>
  <c r="X2320" i="5" s="1"/>
  <c r="V2321" i="5"/>
  <c r="E2321" i="5" s="1"/>
  <c r="X2321" i="5" s="1"/>
  <c r="V2322" i="5"/>
  <c r="E2322" i="5"/>
  <c r="V2323" i="5"/>
  <c r="E2323" i="5"/>
  <c r="V2324" i="5"/>
  <c r="E2324" i="5"/>
  <c r="X2324" i="5" s="1"/>
  <c r="V2325" i="5"/>
  <c r="E2325" i="5" s="1"/>
  <c r="X2325" i="5" s="1"/>
  <c r="V2326" i="5"/>
  <c r="E2326" i="5"/>
  <c r="X2326" i="5" s="1"/>
  <c r="V2327" i="5"/>
  <c r="E2327" i="5"/>
  <c r="X2327" i="5" s="1"/>
  <c r="V2328" i="5"/>
  <c r="E2328" i="5"/>
  <c r="V2329" i="5"/>
  <c r="E2329" i="5" s="1"/>
  <c r="X2329" i="5" s="1"/>
  <c r="V2330" i="5"/>
  <c r="E2330" i="5" s="1"/>
  <c r="X2330" i="5" s="1"/>
  <c r="V2331" i="5"/>
  <c r="E2331" i="5" s="1"/>
  <c r="X2331" i="5" s="1"/>
  <c r="V2332" i="5"/>
  <c r="E2332" i="5"/>
  <c r="X2332" i="5" s="1"/>
  <c r="V2333" i="5"/>
  <c r="E2333" i="5"/>
  <c r="X2333" i="5" s="1"/>
  <c r="V2334" i="5"/>
  <c r="E2334" i="5" s="1"/>
  <c r="X2334" i="5" s="1"/>
  <c r="V2335" i="5"/>
  <c r="E2335" i="5"/>
  <c r="X2335" i="5" s="1"/>
  <c r="V2336" i="5"/>
  <c r="E2336" i="5"/>
  <c r="V2337" i="5"/>
  <c r="E2337" i="5" s="1"/>
  <c r="V2338" i="5"/>
  <c r="E2338" i="5"/>
  <c r="V2339" i="5"/>
  <c r="E2339" i="5" s="1"/>
  <c r="X2339" i="5" s="1"/>
  <c r="V2340" i="5"/>
  <c r="E2340" i="5"/>
  <c r="X2340" i="5" s="1"/>
  <c r="V2341" i="5"/>
  <c r="E2341" i="5"/>
  <c r="X2341" i="5" s="1"/>
  <c r="V2342" i="5"/>
  <c r="E2342" i="5" s="1"/>
  <c r="X2342" i="5" s="1"/>
  <c r="V2343" i="5"/>
  <c r="E2343" i="5" s="1"/>
  <c r="X2343" i="5" s="1"/>
  <c r="V2344" i="5"/>
  <c r="E2344" i="5"/>
  <c r="V2345" i="5"/>
  <c r="E2345" i="5" s="1"/>
  <c r="X2345" i="5" s="1"/>
  <c r="V2346" i="5"/>
  <c r="E2346" i="5"/>
  <c r="X2346" i="5" s="1"/>
  <c r="V2347" i="5"/>
  <c r="E2347" i="5" s="1"/>
  <c r="X2347" i="5" s="1"/>
  <c r="V2348" i="5"/>
  <c r="E2348" i="5"/>
  <c r="X2348" i="5" s="1"/>
  <c r="V2349" i="5"/>
  <c r="E2349" i="5" s="1"/>
  <c r="X2349" i="5" s="1"/>
  <c r="V2350" i="5"/>
  <c r="E2350" i="5"/>
  <c r="X2350" i="5" s="1"/>
  <c r="V2351" i="5"/>
  <c r="E2351" i="5"/>
  <c r="X2351" i="5" s="1"/>
  <c r="V2352" i="5"/>
  <c r="E2352" i="5" s="1"/>
  <c r="X2352" i="5" s="1"/>
  <c r="V2353" i="5"/>
  <c r="E2353" i="5"/>
  <c r="V2354" i="5"/>
  <c r="E2354" i="5"/>
  <c r="X2354" i="5" s="1"/>
  <c r="V2355" i="5"/>
  <c r="E2355" i="5" s="1"/>
  <c r="X2355" i="5" s="1"/>
  <c r="V2356" i="5"/>
  <c r="E2356" i="5"/>
  <c r="X2356" i="5" s="1"/>
  <c r="V2357" i="5"/>
  <c r="E2357" i="5"/>
  <c r="X2357" i="5" s="1"/>
  <c r="V2358" i="5"/>
  <c r="E2358" i="5" s="1"/>
  <c r="X2358" i="5" s="1"/>
  <c r="V2359" i="5"/>
  <c r="E2359" i="5"/>
  <c r="V2360" i="5"/>
  <c r="E2360" i="5" s="1"/>
  <c r="X2360" i="5" s="1"/>
  <c r="V2361" i="5"/>
  <c r="E2361" i="5" s="1"/>
  <c r="V2363" i="5"/>
  <c r="E2363" i="5"/>
  <c r="V2364" i="5"/>
  <c r="E2364" i="5"/>
  <c r="X2364" i="5" s="1"/>
  <c r="V2365" i="5"/>
  <c r="E2365" i="5" s="1"/>
  <c r="X2365" i="5" s="1"/>
  <c r="V2366" i="5"/>
  <c r="E2366" i="5"/>
  <c r="X2366" i="5" s="1"/>
  <c r="V2367" i="5"/>
  <c r="E2367" i="5" s="1"/>
  <c r="X2367" i="5" s="1"/>
  <c r="V2368" i="5"/>
  <c r="E2368" i="5"/>
  <c r="V2369" i="5"/>
  <c r="E2369" i="5"/>
  <c r="V2370" i="5"/>
  <c r="E2370" i="5"/>
  <c r="X2370" i="5" s="1"/>
  <c r="V2371" i="5"/>
  <c r="E2371" i="5" s="1"/>
  <c r="X2371" i="5" s="1"/>
  <c r="V2372" i="5"/>
  <c r="E2372" i="5"/>
  <c r="X2372" i="5" s="1"/>
  <c r="V2373" i="5"/>
  <c r="E2373" i="5" s="1"/>
  <c r="X2373" i="5" s="1"/>
  <c r="V2374" i="5"/>
  <c r="E2374" i="5"/>
  <c r="X2374" i="5" s="1"/>
  <c r="V2375" i="5"/>
  <c r="E2375" i="5"/>
  <c r="V2376" i="5"/>
  <c r="E2376" i="5"/>
  <c r="V2377" i="5"/>
  <c r="E2377" i="5" s="1"/>
  <c r="X2377" i="5" s="1"/>
  <c r="V2378" i="5"/>
  <c r="E2378" i="5"/>
  <c r="X2378" i="5" s="1"/>
  <c r="V2379" i="5"/>
  <c r="E2379" i="5" s="1"/>
  <c r="X2379" i="5" s="1"/>
  <c r="V2380" i="5"/>
  <c r="E2380" i="5"/>
  <c r="X2380" i="5" s="1"/>
  <c r="V2381" i="5"/>
  <c r="E2381" i="5"/>
  <c r="X2381" i="5" s="1"/>
  <c r="V2382" i="5"/>
  <c r="E2382" i="5"/>
  <c r="V2383" i="5"/>
  <c r="E2383" i="5" s="1"/>
  <c r="X2383" i="5" s="1"/>
  <c r="V2384" i="5"/>
  <c r="E2384" i="5"/>
  <c r="V2385" i="5"/>
  <c r="E2385" i="5" s="1"/>
  <c r="X2385" i="5" s="1"/>
  <c r="V2386" i="5"/>
  <c r="E2386" i="5"/>
  <c r="X2386" i="5" s="1"/>
  <c r="V2387" i="5"/>
  <c r="E2387" i="5"/>
  <c r="X2387" i="5" s="1"/>
  <c r="V2388" i="5"/>
  <c r="E2388" i="5"/>
  <c r="X2388" i="5" s="1"/>
  <c r="V2389" i="5"/>
  <c r="E2389" i="5" s="1"/>
  <c r="X2389" i="5" s="1"/>
  <c r="V2390" i="5"/>
  <c r="E2390" i="5"/>
  <c r="V2391" i="5"/>
  <c r="E2391" i="5" s="1"/>
  <c r="X2391" i="5" s="1"/>
  <c r="V2392" i="5"/>
  <c r="E2392" i="5"/>
  <c r="X2392" i="5" s="1"/>
  <c r="V2393" i="5"/>
  <c r="E2393" i="5"/>
  <c r="X2393" i="5" s="1"/>
  <c r="V2394" i="5"/>
  <c r="E2394" i="5"/>
  <c r="X2394" i="5" s="1"/>
  <c r="V2395" i="5"/>
  <c r="E2395" i="5" s="1"/>
  <c r="X2395" i="5" s="1"/>
  <c r="V2396" i="5"/>
  <c r="E2396" i="5"/>
  <c r="X2396" i="5" s="1"/>
  <c r="V2397" i="5"/>
  <c r="E2397" i="5" s="1"/>
  <c r="X2397" i="5" s="1"/>
  <c r="V2398" i="5"/>
  <c r="E2398" i="5"/>
  <c r="V2399" i="5"/>
  <c r="E2399" i="5"/>
  <c r="X2399" i="5" s="1"/>
  <c r="V2400" i="5"/>
  <c r="E2400" i="5"/>
  <c r="X2400" i="5" s="1"/>
  <c r="V2401" i="5"/>
  <c r="E2401" i="5" s="1"/>
  <c r="X2401" i="5" s="1"/>
  <c r="V2402" i="5"/>
  <c r="E2402" i="5"/>
  <c r="X2402" i="5" s="1"/>
  <c r="V2403" i="5"/>
  <c r="E2403" i="5" s="1"/>
  <c r="X2403" i="5" s="1"/>
  <c r="V2404" i="5"/>
  <c r="E2404" i="5"/>
  <c r="V2405" i="5"/>
  <c r="E2405" i="5"/>
  <c r="V2406" i="5"/>
  <c r="E2406" i="5"/>
  <c r="X2406" i="5" s="1"/>
  <c r="V2407" i="5"/>
  <c r="E2407" i="5" s="1"/>
  <c r="X2407" i="5" s="1"/>
  <c r="V2408" i="5"/>
  <c r="E2408" i="5"/>
  <c r="X2408" i="5" s="1"/>
  <c r="V2409" i="5"/>
  <c r="E2409" i="5" s="1"/>
  <c r="X2409" i="5" s="1"/>
  <c r="V2410" i="5"/>
  <c r="E2410" i="5"/>
  <c r="X2410" i="5" s="1"/>
  <c r="V2411" i="5"/>
  <c r="E2411" i="5"/>
  <c r="V2412" i="5"/>
  <c r="E2412" i="5"/>
  <c r="V2413" i="5"/>
  <c r="E2413" i="5" s="1"/>
  <c r="X2413" i="5" s="1"/>
  <c r="V2414" i="5"/>
  <c r="E2414" i="5"/>
  <c r="X2414" i="5" s="1"/>
  <c r="V2415" i="5"/>
  <c r="E2415" i="5" s="1"/>
  <c r="X2415" i="5" s="1"/>
  <c r="V2416" i="5"/>
  <c r="E2416" i="5"/>
  <c r="X2416" i="5" s="1"/>
  <c r="V2417" i="5"/>
  <c r="E2417" i="5"/>
  <c r="X2417" i="5" s="1"/>
  <c r="V2418" i="5"/>
  <c r="E2418" i="5"/>
  <c r="V2419" i="5"/>
  <c r="E2419" i="5" s="1"/>
  <c r="X2419" i="5" s="1"/>
  <c r="V2420" i="5"/>
  <c r="E2420" i="5"/>
  <c r="V2421" i="5"/>
  <c r="E2421" i="5" s="1"/>
  <c r="X2421" i="5" s="1"/>
  <c r="V2422" i="5"/>
  <c r="E2422" i="5"/>
  <c r="X2422" i="5" s="1"/>
  <c r="V2423" i="5"/>
  <c r="E2423" i="5"/>
  <c r="X2423" i="5" s="1"/>
  <c r="V2424" i="5"/>
  <c r="E2424" i="5"/>
  <c r="X2424" i="5" s="1"/>
  <c r="V2425" i="5"/>
  <c r="E2425" i="5" s="1"/>
  <c r="X2425" i="5" s="1"/>
  <c r="V2426" i="5"/>
  <c r="E2426" i="5"/>
  <c r="V2427" i="5"/>
  <c r="E2427" i="5" s="1"/>
  <c r="X2427" i="5" s="1"/>
  <c r="V2428" i="5"/>
  <c r="E2428" i="5"/>
  <c r="X2428" i="5" s="1"/>
  <c r="V2429" i="5"/>
  <c r="E2429" i="5"/>
  <c r="X2429" i="5" s="1"/>
  <c r="V2430" i="5"/>
  <c r="E2430" i="5"/>
  <c r="X2430" i="5" s="1"/>
  <c r="V2431" i="5"/>
  <c r="E2431" i="5" s="1"/>
  <c r="X2431" i="5" s="1"/>
  <c r="V2432" i="5"/>
  <c r="E2432" i="5"/>
  <c r="X2432" i="5" s="1"/>
  <c r="V2433" i="5"/>
  <c r="E2433" i="5" s="1"/>
  <c r="X2433" i="5" s="1"/>
  <c r="V2434" i="5"/>
  <c r="E2434" i="5"/>
  <c r="V2435" i="5"/>
  <c r="E2435" i="5"/>
  <c r="X2435" i="5" s="1"/>
  <c r="V2436" i="5"/>
  <c r="E2436" i="5"/>
  <c r="X2436" i="5" s="1"/>
  <c r="V2437" i="5"/>
  <c r="E2437" i="5" s="1"/>
  <c r="X2437" i="5" s="1"/>
  <c r="V2438" i="5"/>
  <c r="E2438" i="5"/>
  <c r="X2438" i="5" s="1"/>
  <c r="V2439" i="5"/>
  <c r="E2439" i="5" s="1"/>
  <c r="X2439" i="5" s="1"/>
  <c r="V2440" i="5"/>
  <c r="E2440" i="5"/>
  <c r="V2441" i="5"/>
  <c r="E2441" i="5"/>
  <c r="V2442" i="5"/>
  <c r="E2442" i="5"/>
  <c r="X2442" i="5" s="1"/>
  <c r="V2443" i="5"/>
  <c r="E2443" i="5" s="1"/>
  <c r="X2443" i="5" s="1"/>
  <c r="V2444" i="5"/>
  <c r="E2444" i="5"/>
  <c r="X2444" i="5" s="1"/>
  <c r="V2445" i="5"/>
  <c r="E2445" i="5" s="1"/>
  <c r="X2445" i="5" s="1"/>
  <c r="V2446" i="5"/>
  <c r="E2446" i="5"/>
  <c r="X2446" i="5" s="1"/>
  <c r="V2447" i="5"/>
  <c r="E2447" i="5"/>
  <c r="V2448" i="5"/>
  <c r="E2448" i="5"/>
  <c r="V2449" i="5"/>
  <c r="E2449" i="5" s="1"/>
  <c r="X2449" i="5" s="1"/>
  <c r="V2450" i="5"/>
  <c r="E2450" i="5"/>
  <c r="X2450" i="5" s="1"/>
  <c r="V2451" i="5"/>
  <c r="E2451" i="5" s="1"/>
  <c r="X2451" i="5" s="1"/>
  <c r="V2452" i="5"/>
  <c r="E2452" i="5"/>
  <c r="X2452" i="5" s="1"/>
  <c r="V2453" i="5"/>
  <c r="E2453" i="5"/>
  <c r="X2453" i="5" s="1"/>
  <c r="V2454" i="5"/>
  <c r="E2454" i="5"/>
  <c r="V2455" i="5"/>
  <c r="E2455" i="5" s="1"/>
  <c r="X2455" i="5" s="1"/>
  <c r="V2456" i="5"/>
  <c r="E2456" i="5"/>
  <c r="X2456" i="5" s="1"/>
  <c r="V2457" i="5"/>
  <c r="E2457" i="5" s="1"/>
  <c r="X2457" i="5" s="1"/>
  <c r="V2458" i="5"/>
  <c r="E2458" i="5"/>
  <c r="X2458" i="5" s="1"/>
  <c r="V2459" i="5"/>
  <c r="E2459" i="5"/>
  <c r="X2459" i="5" s="1"/>
  <c r="V2460" i="5"/>
  <c r="E2460" i="5"/>
  <c r="X2460" i="5" s="1"/>
  <c r="V2461" i="5"/>
  <c r="E2461" i="5" s="1"/>
  <c r="X2461" i="5" s="1"/>
  <c r="V2462" i="5"/>
  <c r="E2462" i="5"/>
  <c r="V2463" i="5"/>
  <c r="E2463" i="5" s="1"/>
  <c r="X2463" i="5" s="1"/>
  <c r="V2464" i="5"/>
  <c r="E2464" i="5"/>
  <c r="X2464" i="5" s="1"/>
  <c r="V2465" i="5"/>
  <c r="E2465" i="5"/>
  <c r="X2465" i="5" s="1"/>
  <c r="V2466" i="5"/>
  <c r="E2466" i="5"/>
  <c r="X2466" i="5" s="1"/>
  <c r="V2467" i="5"/>
  <c r="E2467" i="5" s="1"/>
  <c r="X2467" i="5" s="1"/>
  <c r="V2468" i="5"/>
  <c r="E2468" i="5"/>
  <c r="X2468" i="5" s="1"/>
  <c r="V2469" i="5"/>
  <c r="E2469" i="5" s="1"/>
  <c r="X2469" i="5" s="1"/>
  <c r="V2470" i="5"/>
  <c r="E2470" i="5"/>
  <c r="V2471" i="5"/>
  <c r="E2471" i="5"/>
  <c r="X2471" i="5" s="1"/>
  <c r="V2472" i="5"/>
  <c r="E2472" i="5"/>
  <c r="X2472" i="5" s="1"/>
  <c r="V2473" i="5"/>
  <c r="E2473" i="5" s="1"/>
  <c r="X2473" i="5" s="1"/>
  <c r="V2474" i="5"/>
  <c r="E2474" i="5"/>
  <c r="X2474" i="5" s="1"/>
  <c r="V2475" i="5"/>
  <c r="E2475" i="5" s="1"/>
  <c r="X2475" i="5" s="1"/>
  <c r="V2476" i="5"/>
  <c r="E2476" i="5"/>
  <c r="V2477" i="5"/>
  <c r="E2477" i="5"/>
  <c r="V2478" i="5"/>
  <c r="E2478" i="5"/>
  <c r="X2478" i="5" s="1"/>
  <c r="V2479" i="5"/>
  <c r="E2479" i="5" s="1"/>
  <c r="X2479" i="5" s="1"/>
  <c r="V2480" i="5"/>
  <c r="E2480" i="5"/>
  <c r="X2480" i="5" s="1"/>
  <c r="V2481" i="5"/>
  <c r="E2481" i="5" s="1"/>
  <c r="X2481" i="5" s="1"/>
  <c r="V2482" i="5"/>
  <c r="E2482" i="5"/>
  <c r="X2482" i="5" s="1"/>
  <c r="V2483" i="5"/>
  <c r="E2483" i="5"/>
  <c r="V2484" i="5"/>
  <c r="E2484" i="5"/>
  <c r="V2485" i="5"/>
  <c r="E2485" i="5" s="1"/>
  <c r="X2485" i="5" s="1"/>
  <c r="V2486" i="5"/>
  <c r="E2486" i="5"/>
  <c r="X2486" i="5" s="1"/>
  <c r="V2487" i="5"/>
  <c r="E2487" i="5" s="1"/>
  <c r="X2487" i="5" s="1"/>
  <c r="V2488" i="5"/>
  <c r="E2488" i="5"/>
  <c r="X2488" i="5" s="1"/>
  <c r="V2489" i="5"/>
  <c r="E2489" i="5"/>
  <c r="X2489" i="5" s="1"/>
  <c r="V2490" i="5"/>
  <c r="E2490" i="5"/>
  <c r="V2491" i="5"/>
  <c r="E2491" i="5" s="1"/>
  <c r="X2491" i="5" s="1"/>
  <c r="V2492" i="5"/>
  <c r="E2492" i="5"/>
  <c r="X2492" i="5" s="1"/>
  <c r="V2493" i="5"/>
  <c r="E2493" i="5" s="1"/>
  <c r="X2493" i="5" s="1"/>
  <c r="V2494" i="5"/>
  <c r="E2494" i="5"/>
  <c r="X2494" i="5" s="1"/>
  <c r="V2495" i="5"/>
  <c r="E2495" i="5"/>
  <c r="X2495" i="5" s="1"/>
  <c r="V2496" i="5"/>
  <c r="E2496" i="5"/>
  <c r="X2496" i="5" s="1"/>
  <c r="V2497" i="5"/>
  <c r="E2497" i="5" s="1"/>
  <c r="X2497" i="5" s="1"/>
  <c r="V2498" i="5"/>
  <c r="E2498" i="5"/>
  <c r="V2499" i="5"/>
  <c r="E2499" i="5" s="1"/>
  <c r="X2499" i="5" s="1"/>
  <c r="V2500" i="5"/>
  <c r="E2500" i="5"/>
  <c r="X2500" i="5" s="1"/>
  <c r="B15" i="6"/>
  <c r="G15" i="6" s="1"/>
  <c r="H15" i="6" s="1"/>
  <c r="B20" i="6"/>
  <c r="G20" i="6" s="1"/>
  <c r="B23" i="6"/>
  <c r="G23" i="6"/>
  <c r="G16" i="6"/>
  <c r="H16" i="6" s="1"/>
  <c r="F21" i="6"/>
  <c r="H21" i="6" s="1"/>
  <c r="G21" i="6"/>
  <c r="F34" i="6"/>
  <c r="F39" i="6"/>
  <c r="F44" i="6"/>
  <c r="B8" i="6"/>
  <c r="G8" i="6" s="1"/>
  <c r="H8" i="6" s="1"/>
  <c r="B11" i="6"/>
  <c r="G11" i="6"/>
  <c r="H11" i="6" s="1"/>
  <c r="I4" i="6"/>
  <c r="J4" i="6"/>
  <c r="I5" i="6"/>
  <c r="J5" i="6"/>
  <c r="I6" i="6"/>
  <c r="J6" i="6"/>
  <c r="I7" i="6"/>
  <c r="J7" i="6"/>
  <c r="I8" i="6"/>
  <c r="J8" i="6"/>
  <c r="I9" i="6"/>
  <c r="J9" i="6"/>
  <c r="I10" i="6"/>
  <c r="J10" i="6"/>
  <c r="I11" i="6"/>
  <c r="J11" i="6"/>
  <c r="I12" i="6"/>
  <c r="J12" i="6"/>
  <c r="I13" i="6"/>
  <c r="J13" i="6"/>
  <c r="I15" i="6"/>
  <c r="J15" i="6"/>
  <c r="I16" i="6"/>
  <c r="J16" i="6"/>
  <c r="I17" i="6"/>
  <c r="J17" i="6"/>
  <c r="I18" i="6"/>
  <c r="C18" i="6" s="1"/>
  <c r="J18" i="6"/>
  <c r="I20" i="6"/>
  <c r="J20" i="6"/>
  <c r="I21" i="6"/>
  <c r="J21" i="6"/>
  <c r="I23" i="6"/>
  <c r="J23" i="6"/>
  <c r="I24" i="6"/>
  <c r="J24" i="6"/>
  <c r="I25" i="6"/>
  <c r="J25" i="6"/>
  <c r="I26" i="6"/>
  <c r="J26" i="6"/>
  <c r="I28" i="6"/>
  <c r="J28" i="6"/>
  <c r="I29" i="6"/>
  <c r="J29" i="6"/>
  <c r="I30" i="6"/>
  <c r="J30" i="6"/>
  <c r="I31" i="6"/>
  <c r="J31" i="6"/>
  <c r="I33" i="6"/>
  <c r="J33" i="6"/>
  <c r="I34" i="6"/>
  <c r="J34" i="6"/>
  <c r="I35" i="6"/>
  <c r="J35" i="6"/>
  <c r="I36" i="6"/>
  <c r="J36" i="6"/>
  <c r="I38" i="6"/>
  <c r="J38" i="6"/>
  <c r="I39" i="6"/>
  <c r="J39" i="6"/>
  <c r="I40" i="6"/>
  <c r="J40" i="6"/>
  <c r="I41" i="6"/>
  <c r="J41" i="6"/>
  <c r="I43" i="6"/>
  <c r="J43" i="6"/>
  <c r="I44" i="6"/>
  <c r="J44" i="6"/>
  <c r="I45" i="6"/>
  <c r="I46" i="6"/>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6" i="5"/>
  <c r="X8" i="5"/>
  <c r="X9" i="5"/>
  <c r="X14" i="5"/>
  <c r="X15" i="5"/>
  <c r="X21" i="5"/>
  <c r="X22" i="5"/>
  <c r="X23" i="5"/>
  <c r="X28" i="5"/>
  <c r="X36" i="5"/>
  <c r="X37" i="5"/>
  <c r="X43" i="5"/>
  <c r="X44" i="5"/>
  <c r="X50" i="5"/>
  <c r="X57" i="5"/>
  <c r="X58" i="5"/>
  <c r="X59" i="5"/>
  <c r="X64" i="5"/>
  <c r="X65" i="5"/>
  <c r="X71" i="5"/>
  <c r="X72" i="5"/>
  <c r="X73" i="5"/>
  <c r="X78" i="5"/>
  <c r="X79" i="5"/>
  <c r="X85" i="5"/>
  <c r="X86" i="5"/>
  <c r="X92" i="5"/>
  <c r="X98" i="5"/>
  <c r="X99" i="5"/>
  <c r="X105" i="5"/>
  <c r="X106" i="5"/>
  <c r="X107" i="5"/>
  <c r="X112" i="5"/>
  <c r="X113" i="5"/>
  <c r="X119" i="5"/>
  <c r="X120" i="5"/>
  <c r="X126" i="5"/>
  <c r="X127" i="5"/>
  <c r="X133" i="5"/>
  <c r="X134" i="5"/>
  <c r="X135" i="5"/>
  <c r="X140" i="5"/>
  <c r="X141" i="5"/>
  <c r="X148" i="5"/>
  <c r="X149" i="5"/>
  <c r="X155" i="5"/>
  <c r="X156" i="5"/>
  <c r="X162" i="5"/>
  <c r="X163" i="5"/>
  <c r="X164" i="5"/>
  <c r="X169" i="5"/>
  <c r="X176" i="5"/>
  <c r="X177" i="5"/>
  <c r="X183" i="5"/>
  <c r="X184" i="5"/>
  <c r="X190" i="5"/>
  <c r="X191" i="5"/>
  <c r="X192" i="5"/>
  <c r="X198" i="5"/>
  <c r="X199" i="5"/>
  <c r="X205" i="5"/>
  <c r="X206" i="5"/>
  <c r="X213" i="5"/>
  <c r="X214" i="5"/>
  <c r="X220" i="5"/>
  <c r="X221" i="5"/>
  <c r="X222" i="5"/>
  <c r="X227" i="5"/>
  <c r="X228" i="5"/>
  <c r="X229" i="5"/>
  <c r="X235" i="5"/>
  <c r="X241" i="5"/>
  <c r="X242" i="5"/>
  <c r="X249" i="5"/>
  <c r="X255" i="5"/>
  <c r="X256" i="5"/>
  <c r="X257" i="5"/>
  <c r="X263" i="5"/>
  <c r="X264" i="5"/>
  <c r="X265" i="5"/>
  <c r="X271" i="5"/>
  <c r="X278" i="5"/>
  <c r="X279" i="5"/>
  <c r="X280" i="5"/>
  <c r="X285" i="5"/>
  <c r="X286" i="5"/>
  <c r="X287" i="5"/>
  <c r="X293" i="5"/>
  <c r="X294" i="5"/>
  <c r="X295" i="5"/>
  <c r="X300" i="5"/>
  <c r="X301" i="5"/>
  <c r="X307" i="5"/>
  <c r="X308" i="5"/>
  <c r="X309" i="5"/>
  <c r="X314" i="5"/>
  <c r="X321" i="5"/>
  <c r="X322" i="5"/>
  <c r="X328" i="5"/>
  <c r="X329" i="5"/>
  <c r="X330" i="5"/>
  <c r="X335" i="5"/>
  <c r="X336" i="5"/>
  <c r="X337" i="5"/>
  <c r="X343" i="5"/>
  <c r="X344" i="5"/>
  <c r="X350" i="5"/>
  <c r="X351" i="5"/>
  <c r="X358" i="5"/>
  <c r="X359" i="5"/>
  <c r="X360" i="5"/>
  <c r="X366" i="5"/>
  <c r="X367" i="5"/>
  <c r="X373" i="5"/>
  <c r="X374" i="5"/>
  <c r="X380" i="5"/>
  <c r="X386" i="5"/>
  <c r="X387" i="5"/>
  <c r="X389" i="5"/>
  <c r="X394" i="5"/>
  <c r="X401" i="5"/>
  <c r="X402" i="5"/>
  <c r="X403" i="5"/>
  <c r="X408" i="5"/>
  <c r="X409" i="5"/>
  <c r="X416" i="5"/>
  <c r="X423" i="5"/>
  <c r="X424" i="5"/>
  <c r="X431" i="5"/>
  <c r="X432" i="5"/>
  <c r="X439" i="5"/>
  <c r="X445" i="5"/>
  <c r="X446" i="5"/>
  <c r="X452" i="5"/>
  <c r="X453" i="5"/>
  <c r="X460" i="5"/>
  <c r="X461" i="5"/>
  <c r="X462" i="5"/>
  <c r="X467" i="5"/>
  <c r="X468" i="5"/>
  <c r="X475" i="5"/>
  <c r="X476" i="5"/>
  <c r="X483" i="5"/>
  <c r="X484" i="5"/>
  <c r="X490" i="5"/>
  <c r="X491" i="5"/>
  <c r="X492" i="5"/>
  <c r="X498" i="5"/>
  <c r="X499" i="5"/>
  <c r="X505" i="5"/>
  <c r="X506" i="5"/>
  <c r="X512" i="5"/>
  <c r="X513" i="5"/>
  <c r="X514" i="5"/>
  <c r="X519" i="5"/>
  <c r="X525" i="5"/>
  <c r="X526" i="5"/>
  <c r="X527" i="5"/>
  <c r="X533" i="5"/>
  <c r="X534" i="5"/>
  <c r="X541" i="5"/>
  <c r="X544" i="5"/>
  <c r="X551" i="5"/>
  <c r="X552" i="5"/>
  <c r="X559" i="5"/>
  <c r="X560" i="5"/>
  <c r="X566" i="5"/>
  <c r="X567" i="5"/>
  <c r="X573" i="5"/>
  <c r="X574" i="5"/>
  <c r="X580" i="5"/>
  <c r="X581" i="5"/>
  <c r="X582" i="5"/>
  <c r="X587" i="5"/>
  <c r="X588" i="5"/>
  <c r="X595" i="5"/>
  <c r="X596" i="5"/>
  <c r="X602" i="5"/>
  <c r="X609" i="5"/>
  <c r="X610" i="5"/>
  <c r="X611" i="5"/>
  <c r="X617" i="5"/>
  <c r="X618" i="5"/>
  <c r="X625" i="5"/>
  <c r="X626" i="5"/>
  <c r="X627" i="5"/>
  <c r="X633" i="5"/>
  <c r="X640" i="5"/>
  <c r="X641" i="5"/>
  <c r="X642" i="5"/>
  <c r="X647" i="5"/>
  <c r="X648" i="5"/>
  <c r="X655" i="5"/>
  <c r="X656" i="5"/>
  <c r="X661" i="5"/>
  <c r="X662" i="5"/>
  <c r="X669" i="5"/>
  <c r="X670" i="5"/>
  <c r="X677" i="5"/>
  <c r="X678" i="5"/>
  <c r="X685" i="5"/>
  <c r="X686" i="5"/>
  <c r="X693" i="5"/>
  <c r="X694" i="5"/>
  <c r="X695" i="5"/>
  <c r="X702" i="5"/>
  <c r="X703" i="5"/>
  <c r="X709" i="5"/>
  <c r="X710" i="5"/>
  <c r="X711" i="5"/>
  <c r="X712" i="5"/>
  <c r="X718" i="5"/>
  <c r="X727" i="5"/>
  <c r="X728" i="5"/>
  <c r="X734" i="5"/>
  <c r="X735" i="5"/>
  <c r="X736" i="5"/>
  <c r="X743" i="5"/>
  <c r="X744" i="5"/>
  <c r="X745" i="5"/>
  <c r="X752" i="5"/>
  <c r="X753" i="5"/>
  <c r="X761" i="5"/>
  <c r="X762" i="5"/>
  <c r="X769" i="5"/>
  <c r="X770" i="5"/>
  <c r="X771" i="5"/>
  <c r="X777" i="5"/>
  <c r="X778" i="5"/>
  <c r="X783" i="5"/>
  <c r="X784" i="5"/>
  <c r="X790" i="5"/>
  <c r="X791" i="5"/>
  <c r="X797" i="5"/>
  <c r="X798" i="5"/>
  <c r="X805" i="5"/>
  <c r="X806" i="5"/>
  <c r="X811" i="5"/>
  <c r="X812" i="5"/>
  <c r="X818" i="5"/>
  <c r="X825" i="5"/>
  <c r="X831" i="5"/>
  <c r="X832" i="5"/>
  <c r="X838" i="5"/>
  <c r="X839" i="5"/>
  <c r="X840" i="5"/>
  <c r="X845" i="5"/>
  <c r="X846" i="5"/>
  <c r="X852" i="5"/>
  <c r="X853" i="5"/>
  <c r="X854" i="5"/>
  <c r="X859" i="5"/>
  <c r="X866" i="5"/>
  <c r="X873" i="5"/>
  <c r="X874" i="5"/>
  <c r="X880" i="5"/>
  <c r="X886" i="5"/>
  <c r="X887" i="5"/>
  <c r="X893" i="5"/>
  <c r="X894" i="5"/>
  <c r="X900" i="5"/>
  <c r="X901" i="5"/>
  <c r="X907" i="5"/>
  <c r="X908" i="5"/>
  <c r="X914" i="5"/>
  <c r="X915" i="5"/>
  <c r="X920" i="5"/>
  <c r="X921" i="5"/>
  <c r="X927" i="5"/>
  <c r="X928" i="5"/>
  <c r="X933" i="5"/>
  <c r="X934" i="5"/>
  <c r="X940" i="5"/>
  <c r="X941" i="5"/>
  <c r="X942" i="5"/>
  <c r="X948" i="5"/>
  <c r="X949" i="5"/>
  <c r="X955" i="5"/>
  <c r="X956" i="5"/>
  <c r="X957" i="5"/>
  <c r="X962" i="5"/>
  <c r="X969" i="5"/>
  <c r="X975" i="5"/>
  <c r="X976" i="5"/>
  <c r="X983" i="5"/>
  <c r="X984" i="5"/>
  <c r="X985" i="5"/>
  <c r="X991" i="5"/>
  <c r="X992" i="5"/>
  <c r="X997" i="5"/>
  <c r="X998" i="5"/>
  <c r="X1004" i="5"/>
  <c r="X1005" i="5"/>
  <c r="X1012" i="5"/>
  <c r="X1013" i="5"/>
  <c r="X1019" i="5"/>
  <c r="X1020" i="5"/>
  <c r="X1026" i="5"/>
  <c r="X1027" i="5"/>
  <c r="X1033" i="5"/>
  <c r="X1040" i="5"/>
  <c r="X1046" i="5"/>
  <c r="X1047" i="5"/>
  <c r="X1053" i="5"/>
  <c r="X1059" i="5"/>
  <c r="X1060" i="5"/>
  <c r="X1061" i="5"/>
  <c r="X1066" i="5"/>
  <c r="X1067" i="5"/>
  <c r="X1073" i="5"/>
  <c r="X1074" i="5"/>
  <c r="X1075" i="5"/>
  <c r="X1081" i="5"/>
  <c r="X1088" i="5"/>
  <c r="X1089" i="5"/>
  <c r="X1090" i="5"/>
  <c r="X1095" i="5"/>
  <c r="X1096" i="5"/>
  <c r="X1102" i="5"/>
  <c r="X1103" i="5"/>
  <c r="X1109" i="5"/>
  <c r="X1110" i="5"/>
  <c r="X1115" i="5"/>
  <c r="X1116" i="5"/>
  <c r="X1117" i="5"/>
  <c r="X1123" i="5"/>
  <c r="X1124" i="5"/>
  <c r="X1129" i="5"/>
  <c r="X1130" i="5"/>
  <c r="X1136" i="5"/>
  <c r="X1137" i="5"/>
  <c r="X1143" i="5"/>
  <c r="X1144" i="5"/>
  <c r="X1150" i="5"/>
  <c r="X1151" i="5"/>
  <c r="X1152" i="5"/>
  <c r="X1157" i="5"/>
  <c r="X1158" i="5"/>
  <c r="X1163" i="5"/>
  <c r="X1164" i="5"/>
  <c r="X1165" i="5"/>
  <c r="X1170" i="5"/>
  <c r="X1171" i="5"/>
  <c r="X1177" i="5"/>
  <c r="X1178" i="5"/>
  <c r="X1184" i="5"/>
  <c r="X1185" i="5"/>
  <c r="X1190" i="5"/>
  <c r="X1191" i="5"/>
  <c r="X1197" i="5"/>
  <c r="X1198" i="5"/>
  <c r="X1204" i="5"/>
  <c r="X1205" i="5"/>
  <c r="X1211" i="5"/>
  <c r="X1212" i="5"/>
  <c r="X1213" i="5"/>
  <c r="X1219" i="5"/>
  <c r="X1226" i="5"/>
  <c r="X1227" i="5"/>
  <c r="X1228" i="5"/>
  <c r="X1233" i="5"/>
  <c r="X1240" i="5"/>
  <c r="X1241" i="5"/>
  <c r="X1242" i="5"/>
  <c r="X1246" i="5"/>
  <c r="X1247" i="5"/>
  <c r="X1248" i="5"/>
  <c r="X1254" i="5"/>
  <c r="X1255" i="5"/>
  <c r="X1261" i="5"/>
  <c r="X1262" i="5"/>
  <c r="X1268" i="5"/>
  <c r="X1275" i="5"/>
  <c r="X1276" i="5"/>
  <c r="X1282" i="5"/>
  <c r="X1283" i="5"/>
  <c r="X1289" i="5"/>
  <c r="X1290" i="5"/>
  <c r="X1291" i="5"/>
  <c r="X1297" i="5"/>
  <c r="X1298" i="5"/>
  <c r="X1304" i="5"/>
  <c r="X1305" i="5"/>
  <c r="X1311" i="5"/>
  <c r="X1312" i="5"/>
  <c r="X1318" i="5"/>
  <c r="X1319" i="5"/>
  <c r="X1325" i="5"/>
  <c r="X1326" i="5"/>
  <c r="X1333" i="5"/>
  <c r="X1340" i="5"/>
  <c r="X1344" i="5"/>
  <c r="X1348" i="5"/>
  <c r="X1349" i="5"/>
  <c r="X1350" i="5"/>
  <c r="X1356" i="5"/>
  <c r="X1357" i="5"/>
  <c r="X1358" i="5"/>
  <c r="X1363" i="5"/>
  <c r="X1364" i="5"/>
  <c r="X1370" i="5"/>
  <c r="X1371" i="5"/>
  <c r="X1377" i="5"/>
  <c r="X1378" i="5"/>
  <c r="X1384" i="5"/>
  <c r="X1391" i="5"/>
  <c r="X1392" i="5"/>
  <c r="X1398" i="5"/>
  <c r="X1406" i="5"/>
  <c r="X1421" i="5"/>
  <c r="X1422" i="5"/>
  <c r="X1423" i="5"/>
  <c r="X1428" i="5"/>
  <c r="X1429" i="5"/>
  <c r="X1431" i="5"/>
  <c r="X1435" i="5"/>
  <c r="X1436" i="5"/>
  <c r="X1442" i="5"/>
  <c r="X1443" i="5"/>
  <c r="X1450" i="5"/>
  <c r="X1451" i="5"/>
  <c r="X1456" i="5"/>
  <c r="X1457" i="5"/>
  <c r="X1458" i="5"/>
  <c r="X1464" i="5"/>
  <c r="X1465" i="5"/>
  <c r="X1471" i="5"/>
  <c r="X1473" i="5"/>
  <c r="X1480" i="5"/>
  <c r="X1486" i="5"/>
  <c r="X1487" i="5"/>
  <c r="X1489" i="5"/>
  <c r="X1494" i="5"/>
  <c r="X1495" i="5"/>
  <c r="X1501" i="5"/>
  <c r="X1502" i="5"/>
  <c r="X1508" i="5"/>
  <c r="X1509" i="5"/>
  <c r="X1515" i="5"/>
  <c r="X1523" i="5"/>
  <c r="X1524" i="5"/>
  <c r="X1530" i="5"/>
  <c r="X1533" i="5"/>
  <c r="X1538" i="5"/>
  <c r="X1539" i="5"/>
  <c r="X1546" i="5"/>
  <c r="X1547" i="5"/>
  <c r="X1553" i="5"/>
  <c r="X1554" i="5"/>
  <c r="X1555" i="5"/>
  <c r="X1561" i="5"/>
  <c r="X1562" i="5"/>
  <c r="X1563" i="5"/>
  <c r="X1568" i="5"/>
  <c r="X1569" i="5"/>
  <c r="X1575" i="5"/>
  <c r="X1576" i="5"/>
  <c r="X1582" i="5"/>
  <c r="X1583" i="5"/>
  <c r="X1584" i="5"/>
  <c r="X1590" i="5"/>
  <c r="X1591" i="5"/>
  <c r="X1597" i="5"/>
  <c r="X1598" i="5"/>
  <c r="X1599" i="5"/>
  <c r="X1605" i="5"/>
  <c r="X1612" i="5"/>
  <c r="X1619" i="5"/>
  <c r="X1620" i="5"/>
  <c r="X1627" i="5"/>
  <c r="X1629" i="5"/>
  <c r="X1635" i="5"/>
  <c r="X1636" i="5"/>
  <c r="X1642" i="5"/>
  <c r="X1643" i="5"/>
  <c r="X1649" i="5"/>
  <c r="X1650" i="5"/>
  <c r="X1651" i="5"/>
  <c r="X1652" i="5"/>
  <c r="X1657" i="5"/>
  <c r="X1658" i="5"/>
  <c r="X1664" i="5"/>
  <c r="X1665" i="5"/>
  <c r="X1671" i="5"/>
  <c r="X1677" i="5"/>
  <c r="X1678" i="5"/>
  <c r="X1684" i="5"/>
  <c r="X1685" i="5"/>
  <c r="X1691" i="5"/>
  <c r="X1692" i="5"/>
  <c r="X1699" i="5"/>
  <c r="X1700" i="5"/>
  <c r="X1706" i="5"/>
  <c r="X1707" i="5"/>
  <c r="X1714" i="5"/>
  <c r="X1715" i="5"/>
  <c r="X1716" i="5"/>
  <c r="X1721" i="5"/>
  <c r="X1722" i="5"/>
  <c r="X1729" i="5"/>
  <c r="X1731" i="5"/>
  <c r="X1736" i="5"/>
  <c r="X1744" i="5"/>
  <c r="X1751" i="5"/>
  <c r="X1752" i="5"/>
  <c r="X1758" i="5"/>
  <c r="X1767" i="5"/>
  <c r="X1774" i="5"/>
  <c r="X1775" i="5"/>
  <c r="X1781" i="5"/>
  <c r="X1782" i="5"/>
  <c r="X1788" i="5"/>
  <c r="X1789" i="5"/>
  <c r="X1796" i="5"/>
  <c r="X1797" i="5"/>
  <c r="X1804" i="5"/>
  <c r="X1811" i="5"/>
  <c r="X1812" i="5"/>
  <c r="X1818" i="5"/>
  <c r="X1819" i="5"/>
  <c r="X1825" i="5"/>
  <c r="X1826" i="5"/>
  <c r="X1827" i="5"/>
  <c r="X1833" i="5"/>
  <c r="X1834" i="5"/>
  <c r="X1841" i="5"/>
  <c r="X1842" i="5"/>
  <c r="X1843" i="5"/>
  <c r="X1848" i="5"/>
  <c r="X1849" i="5"/>
  <c r="X1855" i="5"/>
  <c r="X1856" i="5"/>
  <c r="X1857" i="5"/>
  <c r="X1862" i="5"/>
  <c r="X1863" i="5"/>
  <c r="X1870" i="5"/>
  <c r="X1871" i="5"/>
  <c r="X1878" i="5"/>
  <c r="X1879" i="5"/>
  <c r="X1885" i="5"/>
  <c r="X1886" i="5"/>
  <c r="X1887" i="5"/>
  <c r="X1892" i="5"/>
  <c r="X1893" i="5"/>
  <c r="X1900" i="5"/>
  <c r="X1901" i="5"/>
  <c r="X1907" i="5"/>
  <c r="X1908" i="5"/>
  <c r="X1915" i="5"/>
  <c r="X1916" i="5"/>
  <c r="X1924" i="5"/>
  <c r="X1925" i="5"/>
  <c r="X1931" i="5"/>
  <c r="X1932" i="5"/>
  <c r="X1939" i="5"/>
  <c r="X1941" i="5"/>
  <c r="X1948" i="5"/>
  <c r="X1956" i="5"/>
  <c r="X1957" i="5"/>
  <c r="X1959" i="5"/>
  <c r="X1964" i="5"/>
  <c r="X1965" i="5"/>
  <c r="X1972" i="5"/>
  <c r="X1973" i="5"/>
  <c r="X1974" i="5"/>
  <c r="X1980" i="5"/>
  <c r="X1989" i="5"/>
  <c r="X1990" i="5"/>
  <c r="X1991" i="5"/>
  <c r="X1998" i="5"/>
  <c r="X2007" i="5"/>
  <c r="X2015" i="5"/>
  <c r="X2016" i="5"/>
  <c r="X2023" i="5"/>
  <c r="X2031" i="5"/>
  <c r="X2038" i="5"/>
  <c r="X2040" i="5"/>
  <c r="X2046" i="5"/>
  <c r="X2054" i="5"/>
  <c r="X2055" i="5"/>
  <c r="X2062" i="5"/>
  <c r="X2064" i="5"/>
  <c r="X2071" i="5"/>
  <c r="X2077" i="5"/>
  <c r="X2079" i="5"/>
  <c r="X2086" i="5"/>
  <c r="X2087" i="5"/>
  <c r="X2095" i="5"/>
  <c r="X2101" i="5"/>
  <c r="X2109" i="5"/>
  <c r="X2110" i="5"/>
  <c r="X2117" i="5"/>
  <c r="X2125" i="5"/>
  <c r="X2133" i="5"/>
  <c r="X2134" i="5"/>
  <c r="X2140" i="5"/>
  <c r="X2141" i="5"/>
  <c r="X2148" i="5"/>
  <c r="X2158" i="5"/>
  <c r="X2166" i="5"/>
  <c r="X2167" i="5"/>
  <c r="X2175" i="5"/>
  <c r="X2182" i="5"/>
  <c r="X2189" i="5"/>
  <c r="X2196" i="5"/>
  <c r="X2197" i="5"/>
  <c r="X2199" i="5"/>
  <c r="X2204" i="5"/>
  <c r="X2205" i="5"/>
  <c r="X2212" i="5"/>
  <c r="X2228" i="5"/>
  <c r="X2229" i="5"/>
  <c r="X2236" i="5"/>
  <c r="X2243" i="5"/>
  <c r="X2251" i="5"/>
  <c r="X2252" i="5"/>
  <c r="X2259" i="5"/>
  <c r="X2260" i="5"/>
  <c r="X2266" i="5"/>
  <c r="X2274" i="5"/>
  <c r="X2276" i="5"/>
  <c r="X2282" i="5"/>
  <c r="X2283" i="5"/>
  <c r="X2290" i="5"/>
  <c r="X2297" i="5"/>
  <c r="X2298" i="5"/>
  <c r="X2307" i="5"/>
  <c r="X2314" i="5"/>
  <c r="X2322" i="5"/>
  <c r="X2323" i="5"/>
  <c r="X2328" i="5"/>
  <c r="X2336" i="5"/>
  <c r="X2337" i="5"/>
  <c r="X2338" i="5"/>
  <c r="X2344" i="5"/>
  <c r="X2353" i="5"/>
  <c r="X2359" i="5"/>
  <c r="X2361" i="5"/>
  <c r="X2363" i="5"/>
  <c r="X2368" i="5"/>
  <c r="X2369" i="5"/>
  <c r="X2375" i="5"/>
  <c r="X2376" i="5"/>
  <c r="X2382" i="5"/>
  <c r="X2384" i="5"/>
  <c r="X2390" i="5"/>
  <c r="X2398" i="5"/>
  <c r="X2404" i="5"/>
  <c r="X2405" i="5"/>
  <c r="X2411" i="5"/>
  <c r="X2412" i="5"/>
  <c r="X2418" i="5"/>
  <c r="X2420" i="5"/>
  <c r="X2426" i="5"/>
  <c r="X2434" i="5"/>
  <c r="X2440" i="5"/>
  <c r="X2441" i="5"/>
  <c r="X2447" i="5"/>
  <c r="X2448" i="5"/>
  <c r="X2454" i="5"/>
  <c r="X2462" i="5"/>
  <c r="X2470" i="5"/>
  <c r="X2476" i="5"/>
  <c r="X2477" i="5"/>
  <c r="X2483" i="5"/>
  <c r="X2484" i="5"/>
  <c r="X2490" i="5"/>
  <c r="X2498" i="5"/>
  <c r="I64" i="6"/>
  <c r="E4" i="8"/>
  <c r="B48"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P37" i="4"/>
  <c r="Q37" i="4" s="1"/>
  <c r="P26" i="4"/>
  <c r="S2500" i="5"/>
  <c r="R2500" i="5"/>
  <c r="J2500" i="5"/>
  <c r="I2500" i="5"/>
  <c r="H2500" i="5"/>
  <c r="G2500" i="5"/>
  <c r="F2500" i="5"/>
  <c r="B53" i="6"/>
  <c r="B52" i="6"/>
  <c r="G52" i="6" s="1"/>
  <c r="P27" i="4"/>
  <c r="G53" i="6"/>
  <c r="B57" i="6"/>
  <c r="G57" i="6"/>
  <c r="B55" i="6"/>
  <c r="G55" i="6" s="1"/>
  <c r="B50" i="6"/>
  <c r="G50" i="6" s="1"/>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B6" i="6"/>
  <c r="G6" i="6" s="1"/>
  <c r="G59" i="6"/>
  <c r="B59" i="6" s="1"/>
  <c r="I102" i="5"/>
  <c r="I113" i="5"/>
  <c r="G118" i="5"/>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I2083" i="5"/>
  <c r="J2088" i="5"/>
  <c r="R2104" i="5"/>
  <c r="H2112" i="5"/>
  <c r="I2134" i="5"/>
  <c r="F2138" i="5"/>
  <c r="G2147" i="5"/>
  <c r="G2152" i="5"/>
  <c r="J2176" i="5"/>
  <c r="G2179" i="5"/>
  <c r="J2188" i="5"/>
  <c r="H2192" i="5"/>
  <c r="F2195" i="5"/>
  <c r="R2196" i="5"/>
  <c r="G2201" i="5"/>
  <c r="R2206" i="5"/>
  <c r="J2207" i="5"/>
  <c r="J2208" i="5"/>
  <c r="I2223" i="5"/>
  <c r="R2230" i="5"/>
  <c r="H2231" i="5"/>
  <c r="I2232" i="5"/>
  <c r="I2246" i="5"/>
  <c r="F2254" i="5"/>
  <c r="G2259" i="5"/>
  <c r="H2262" i="5"/>
  <c r="J2265" i="5"/>
  <c r="J2283" i="5"/>
  <c r="F2284" i="5"/>
  <c r="G2291" i="5"/>
  <c r="R2292" i="5"/>
  <c r="I2299" i="5"/>
  <c r="R2300" i="5"/>
  <c r="I2308" i="5"/>
  <c r="H2311" i="5"/>
  <c r="J2329" i="5"/>
  <c r="G2334" i="5"/>
  <c r="H2335" i="5"/>
  <c r="F2344" i="5"/>
  <c r="J2360" i="5"/>
  <c r="H2364" i="5"/>
  <c r="R2366" i="5"/>
  <c r="R2372" i="5"/>
  <c r="R2390" i="5"/>
  <c r="R2392" i="5"/>
  <c r="G2400" i="5"/>
  <c r="R2406" i="5"/>
  <c r="H2408" i="5"/>
  <c r="H2424" i="5"/>
  <c r="I2430" i="5"/>
  <c r="F2432" i="5"/>
  <c r="J2440" i="5"/>
  <c r="R2472" i="5"/>
  <c r="J2475" i="5"/>
  <c r="I2486" i="5"/>
  <c r="H2487" i="5"/>
  <c r="J2488" i="5"/>
  <c r="F2494" i="5"/>
  <c r="F2497" i="5"/>
  <c r="G2498" i="5"/>
  <c r="G2499" i="5"/>
  <c r="H52" i="5"/>
  <c r="I60" i="5"/>
  <c r="R77" i="5"/>
  <c r="I84" i="5"/>
  <c r="F92"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B5" i="6"/>
  <c r="F6" i="6" s="1"/>
  <c r="H6" i="6" s="1"/>
  <c r="F2347" i="5"/>
  <c r="I2451" i="5"/>
  <c r="R2495" i="5"/>
  <c r="D11" i="4"/>
  <c r="B58" i="6"/>
  <c r="G58" i="6" s="1"/>
  <c r="B54" i="6"/>
  <c r="G54" i="6" s="1"/>
  <c r="B49" i="6"/>
  <c r="G49" i="6" s="1"/>
  <c r="G48" i="6"/>
  <c r="B46" i="6"/>
  <c r="G46" i="6"/>
  <c r="B45" i="6"/>
  <c r="G45" i="6"/>
  <c r="B44" i="6"/>
  <c r="G44" i="6"/>
  <c r="H44" i="6" s="1"/>
  <c r="B43" i="6"/>
  <c r="G43" i="6" s="1"/>
  <c r="B41" i="6"/>
  <c r="G41" i="6"/>
  <c r="B40" i="6"/>
  <c r="G40" i="6"/>
  <c r="B39" i="6"/>
  <c r="G39" i="6"/>
  <c r="H39" i="6" s="1"/>
  <c r="B38" i="6"/>
  <c r="G38" i="6"/>
  <c r="B36" i="6"/>
  <c r="G36" i="6"/>
  <c r="B35" i="6"/>
  <c r="G35" i="6" s="1"/>
  <c r="B34" i="6"/>
  <c r="G34" i="6"/>
  <c r="H34" i="6" s="1"/>
  <c r="B33" i="6"/>
  <c r="G33" i="6"/>
  <c r="B31" i="6"/>
  <c r="G31" i="6"/>
  <c r="B30" i="6"/>
  <c r="G30" i="6"/>
  <c r="B29" i="6"/>
  <c r="G29" i="6"/>
  <c r="H29" i="6" s="1"/>
  <c r="B28" i="6"/>
  <c r="G28" i="6"/>
  <c r="B26" i="6"/>
  <c r="G26" i="6" s="1"/>
  <c r="B18" i="6"/>
  <c r="F26" i="6" s="1"/>
  <c r="B25" i="6"/>
  <c r="G25" i="6"/>
  <c r="B24" i="6"/>
  <c r="G24" i="6" s="1"/>
  <c r="H24" i="6" s="1"/>
  <c r="B17" i="6"/>
  <c r="F25" i="6" s="1"/>
  <c r="H14" i="6"/>
  <c r="B13" i="6"/>
  <c r="G13" i="6" s="1"/>
  <c r="H13" i="6" s="1"/>
  <c r="B12" i="6"/>
  <c r="G12" i="6"/>
  <c r="H12" i="6" s="1"/>
  <c r="D12" i="6" s="1"/>
  <c r="B10" i="6"/>
  <c r="G10" i="6" s="1"/>
  <c r="H10" i="6" s="1"/>
  <c r="B9" i="6"/>
  <c r="G9" i="6" s="1"/>
  <c r="H9" i="6" s="1"/>
  <c r="B7" i="6"/>
  <c r="G7" i="6" s="1"/>
  <c r="H7" i="6" s="1"/>
  <c r="B4" i="6"/>
  <c r="G4" i="6" s="1"/>
  <c r="H4" i="6" s="1"/>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S1077" i="5"/>
  <c r="S1069" i="5"/>
  <c r="S1068" i="5"/>
  <c r="S1065" i="5"/>
  <c r="J1063" i="5"/>
  <c r="S1061" i="5"/>
  <c r="S1060" i="5"/>
  <c r="F1055" i="5"/>
  <c r="S1052" i="5"/>
  <c r="S1046" i="5"/>
  <c r="S1045" i="5"/>
  <c r="S1041" i="5"/>
  <c r="F1039" i="5"/>
  <c r="S1033" i="5"/>
  <c r="F1031" i="5"/>
  <c r="S1028" i="5"/>
  <c r="S1022" i="5"/>
  <c r="I1015"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J123" i="5"/>
  <c r="J115" i="5"/>
  <c r="S113" i="5"/>
  <c r="S108" i="5"/>
  <c r="R107" i="5"/>
  <c r="J103" i="5"/>
  <c r="S100" i="5"/>
  <c r="R99" i="5"/>
  <c r="F95" i="5"/>
  <c r="S95" i="5"/>
  <c r="G87" i="5"/>
  <c r="H83" i="5"/>
  <c r="F75" i="5"/>
  <c r="G67" i="5"/>
  <c r="F51" i="5"/>
  <c r="H61" i="4"/>
  <c r="P41" i="4"/>
  <c r="P40" i="4"/>
  <c r="P29" i="4"/>
  <c r="P28" i="4"/>
  <c r="A5" i="4"/>
  <c r="A63" i="2"/>
  <c r="H2079" i="5"/>
  <c r="S2300" i="5"/>
  <c r="H2263" i="5"/>
  <c r="G399" i="5"/>
  <c r="F656" i="5"/>
  <c r="S1092" i="5"/>
  <c r="F839" i="5"/>
  <c r="G831" i="5"/>
  <c r="R950" i="5"/>
  <c r="J1784" i="5"/>
  <c r="R1832" i="5"/>
  <c r="H1792" i="5"/>
  <c r="G1808" i="5"/>
  <c r="G2255" i="5"/>
  <c r="R279" i="5"/>
  <c r="G899" i="5"/>
  <c r="I919" i="5"/>
  <c r="R1190" i="5"/>
  <c r="I323" i="5"/>
  <c r="J379"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75" i="5"/>
  <c r="S2086" i="5"/>
  <c r="G2215" i="5"/>
  <c r="G2287" i="5"/>
  <c r="S2150" i="5"/>
  <c r="R2191" i="5"/>
  <c r="F2310" i="5"/>
  <c r="S2346" i="5"/>
  <c r="I2279" i="5"/>
  <c r="S2308" i="5"/>
  <c r="R2374" i="5"/>
  <c r="S2314" i="5"/>
  <c r="F2315" i="5"/>
  <c r="S2330" i="5"/>
  <c r="I2351" i="5"/>
  <c r="F2459" i="5"/>
  <c r="H2471" i="5"/>
  <c r="S2338" i="5"/>
  <c r="S2354" i="5"/>
  <c r="S2386" i="5"/>
  <c r="R20" i="5"/>
  <c r="G22" i="5"/>
  <c r="J36" i="5"/>
  <c r="R44" i="5"/>
  <c r="G54" i="5"/>
  <c r="G56" i="5"/>
  <c r="G62" i="5"/>
  <c r="J64" i="5"/>
  <c r="F70" i="5"/>
  <c r="I88" i="5"/>
  <c r="G96" i="5"/>
  <c r="R110" i="5"/>
  <c r="G12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H1344" i="5"/>
  <c r="S1430" i="5"/>
  <c r="S1582" i="5"/>
  <c r="S1646" i="5"/>
  <c r="S1698" i="5"/>
  <c r="S2450" i="5"/>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19"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F1856" i="5"/>
  <c r="I1712" i="5"/>
  <c r="R195" i="5"/>
  <c r="H1856" i="5"/>
  <c r="G1712" i="5"/>
  <c r="G1403" i="5"/>
  <c r="J1563" i="5"/>
  <c r="R1712" i="5"/>
  <c r="R2239" i="5"/>
  <c r="R2118" i="5"/>
  <c r="G2392" i="5"/>
  <c r="F1563" i="5"/>
  <c r="G1139" i="5"/>
  <c r="J195" i="5"/>
  <c r="R341" i="5"/>
  <c r="G2118" i="5"/>
  <c r="R1856"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I19" i="5"/>
  <c r="G71" i="5"/>
  <c r="S112" i="5"/>
  <c r="S118"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672" i="5"/>
  <c r="S954" i="5"/>
  <c r="S960" i="5"/>
  <c r="S1030" i="5"/>
  <c r="S1142" i="5"/>
  <c r="S144" i="5"/>
  <c r="S790" i="5"/>
  <c r="S890" i="5"/>
  <c r="S854" i="5"/>
  <c r="S162" i="5"/>
  <c r="J87" i="5"/>
  <c r="H472" i="5"/>
  <c r="F472" i="5"/>
  <c r="H302" i="5"/>
  <c r="G302" i="5"/>
  <c r="J302" i="5"/>
  <c r="S175" i="5"/>
  <c r="S181" i="5"/>
  <c r="S1000" i="5"/>
  <c r="S1006" i="5"/>
  <c r="S1012" i="5"/>
  <c r="S1018" i="5"/>
  <c r="S1047" i="5"/>
  <c r="S1064" i="5"/>
  <c r="S1070" i="5"/>
  <c r="S1082" i="5"/>
  <c r="G985" i="5"/>
  <c r="R89" i="5"/>
  <c r="G73" i="5"/>
  <c r="H57" i="5"/>
  <c r="R41" i="5"/>
  <c r="I25"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S98"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J2391" i="5"/>
  <c r="F2391" i="5"/>
  <c r="I2391" i="5"/>
  <c r="I2359" i="5"/>
  <c r="J2359" i="5"/>
  <c r="G2359" i="5"/>
  <c r="H2359" i="5"/>
  <c r="J2327" i="5"/>
  <c r="H2327" i="5"/>
  <c r="I2327" i="5"/>
  <c r="G2327" i="5"/>
  <c r="J2303" i="5"/>
  <c r="H2303" i="5"/>
  <c r="I2303" i="5"/>
  <c r="G2303" i="5"/>
  <c r="G2231" i="5"/>
  <c r="G1688" i="5"/>
  <c r="J175" i="5"/>
  <c r="S534" i="5"/>
  <c r="S607" i="5"/>
  <c r="S1088" i="5"/>
  <c r="S818" i="5"/>
  <c r="S229" i="5"/>
  <c r="J1654" i="5"/>
  <c r="I1654" i="5"/>
  <c r="R980" i="5"/>
  <c r="F1604" i="5"/>
  <c r="R300" i="5"/>
  <c r="F579" i="5"/>
  <c r="S92" i="5"/>
  <c r="S504" i="5"/>
  <c r="S202" i="5"/>
  <c r="J579" i="5"/>
  <c r="G1492" i="5"/>
  <c r="R1038" i="5"/>
  <c r="R468" i="5"/>
  <c r="F468" i="5"/>
  <c r="J1068" i="5"/>
  <c r="F1068" i="5"/>
  <c r="S194" i="5"/>
  <c r="S106" i="5"/>
  <c r="S350" i="5"/>
  <c r="S458" i="5"/>
  <c r="S250" i="5"/>
  <c r="S188" i="5"/>
  <c r="F516" i="5"/>
  <c r="G472" i="5"/>
  <c r="F1644" i="5"/>
  <c r="H1654" i="5"/>
  <c r="I1020" i="5"/>
  <c r="G516" i="5"/>
  <c r="R516" i="5"/>
  <c r="G1564" i="5"/>
  <c r="F1564" i="5"/>
  <c r="S170" i="5"/>
  <c r="S621" i="5"/>
  <c r="S340" i="5"/>
  <c r="S316" i="5"/>
  <c r="S105"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84" i="5"/>
  <c r="S64" i="5"/>
  <c r="S32" i="5"/>
  <c r="S62" i="5"/>
  <c r="S38" i="5"/>
  <c r="S80" i="5"/>
  <c r="S58" i="5"/>
  <c r="S52" i="5"/>
  <c r="S24" i="5"/>
  <c r="S22" i="5"/>
  <c r="S70" i="5"/>
  <c r="S18" i="5"/>
  <c r="S30" i="5"/>
  <c r="S81" i="5"/>
  <c r="S79" i="5"/>
  <c r="S42" i="5"/>
  <c r="S48" i="5"/>
  <c r="S90" i="5"/>
  <c r="S28" i="5"/>
  <c r="S26" i="5"/>
  <c r="S44" i="5"/>
  <c r="S82"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H1286" i="5"/>
  <c r="G2316" i="5"/>
  <c r="I472" i="5"/>
  <c r="F640"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114" i="5"/>
  <c r="S460" i="5"/>
  <c r="I1879" i="5"/>
  <c r="F1935" i="5"/>
  <c r="H1879" i="5"/>
  <c r="S184" i="5"/>
  <c r="I107" i="5"/>
  <c r="H768" i="5"/>
  <c r="S1180" i="5"/>
  <c r="S833" i="5"/>
  <c r="S898" i="5"/>
  <c r="S216" i="5"/>
  <c r="S159" i="5"/>
  <c r="G446" i="5"/>
  <c r="J859" i="5"/>
  <c r="R1935" i="5"/>
  <c r="S494" i="5"/>
  <c r="S786" i="5"/>
  <c r="S988" i="5"/>
  <c r="S1230" i="5"/>
  <c r="S527" i="5"/>
  <c r="S1173" i="5"/>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919" i="5"/>
  <c r="I1167" i="5"/>
  <c r="J142" i="5"/>
  <c r="R864" i="5"/>
  <c r="J587" i="5"/>
  <c r="H515" i="5"/>
  <c r="F2191" i="5"/>
  <c r="I1566" i="5"/>
  <c r="F1251" i="5"/>
  <c r="J960" i="5"/>
  <c r="J659"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S94"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S97" i="5"/>
  <c r="S116"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J281"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H1051" i="5"/>
  <c r="J1679" i="5"/>
  <c r="F1384" i="5"/>
  <c r="S1654" i="5"/>
  <c r="R1859" i="5"/>
  <c r="S1359" i="5"/>
  <c r="R1019" i="5"/>
  <c r="G1859" i="5"/>
  <c r="J915" i="5"/>
  <c r="J2413" i="5"/>
  <c r="G2413" i="5"/>
  <c r="H1528" i="5"/>
  <c r="R990" i="5"/>
  <c r="J1227" i="5"/>
  <c r="R787" i="5"/>
  <c r="F541" i="5"/>
  <c r="S2455" i="5"/>
  <c r="J1054" i="5"/>
  <c r="J1015" i="5"/>
  <c r="J22"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206" i="5"/>
  <c r="J920" i="5"/>
  <c r="R120" i="5"/>
  <c r="F184" i="5"/>
  <c r="J1259" i="5"/>
  <c r="R479" i="5"/>
  <c r="H2438" i="5"/>
  <c r="J2430" i="5"/>
  <c r="S936" i="5"/>
  <c r="J539" i="5"/>
  <c r="F1592" i="5"/>
  <c r="G392" i="5"/>
  <c r="R1484" i="5"/>
  <c r="H1272" i="5"/>
  <c r="I22" i="5"/>
  <c r="I206" i="5"/>
  <c r="R1550" i="5"/>
  <c r="J120" i="5"/>
  <c r="J1323" i="5"/>
  <c r="F990" i="5"/>
  <c r="G1511" i="5"/>
  <c r="I2254" i="5"/>
  <c r="H2375" i="5"/>
  <c r="G903" i="5"/>
  <c r="I2435" i="5"/>
  <c r="I1680" i="5"/>
  <c r="I1464" i="5"/>
  <c r="F2435" i="5"/>
  <c r="S186" i="5"/>
  <c r="R1464" i="5"/>
  <c r="F1302" i="5"/>
  <c r="S1775" i="5"/>
  <c r="J264"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32" i="5"/>
  <c r="H112" i="5"/>
  <c r="H1211" i="5"/>
  <c r="J1179" i="5"/>
  <c r="J315" i="5"/>
  <c r="J2243" i="5"/>
  <c r="H2094" i="5"/>
  <c r="R1643" i="5"/>
  <c r="I435" i="5"/>
  <c r="G1211" i="5"/>
  <c r="F1275" i="5"/>
  <c r="I1483" i="5"/>
  <c r="J55"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J70" i="5"/>
  <c r="F198" i="5"/>
  <c r="J48" i="5"/>
  <c r="H176" i="5"/>
  <c r="H2243" i="5"/>
  <c r="R1167" i="5"/>
  <c r="F355" i="5"/>
  <c r="R2263" i="5"/>
  <c r="I355" i="5"/>
  <c r="F2094" i="5"/>
  <c r="G18" i="6"/>
  <c r="H18" i="6"/>
  <c r="D18" i="6"/>
  <c r="J2312" i="5"/>
  <c r="G2312" i="5"/>
  <c r="S964" i="5"/>
  <c r="S1009" i="5"/>
  <c r="R1015" i="5"/>
  <c r="G1015" i="5"/>
  <c r="S1073" i="5"/>
  <c r="R1079" i="5"/>
  <c r="I1079" i="5"/>
  <c r="H1111" i="5"/>
  <c r="G1111" i="5"/>
  <c r="S1189" i="5"/>
  <c r="R1272" i="5"/>
  <c r="J1272" i="5"/>
  <c r="S1460" i="5"/>
  <c r="S1528" i="5"/>
  <c r="H1547" i="5"/>
  <c r="F1547" i="5"/>
  <c r="J1547" i="5"/>
  <c r="S1656" i="5"/>
  <c r="S1701" i="5"/>
  <c r="S1735" i="5"/>
  <c r="S1904"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S103" i="5"/>
  <c r="H983" i="5"/>
  <c r="R1303" i="5"/>
  <c r="H1751" i="5"/>
  <c r="F1079" i="5"/>
  <c r="G2182" i="5"/>
  <c r="G1863" i="5"/>
  <c r="R1863" i="5"/>
  <c r="H1863" i="5"/>
  <c r="F1863" i="5"/>
  <c r="S160" i="5"/>
  <c r="S122"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S109" i="5"/>
  <c r="F435" i="5"/>
  <c r="S281" i="5"/>
  <c r="S578" i="5"/>
  <c r="S96"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G1019"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H1192" i="5"/>
  <c r="J723" i="5"/>
  <c r="J799" i="5"/>
  <c r="J1475" i="5"/>
  <c r="I2139" i="5"/>
  <c r="R2430" i="5"/>
  <c r="R2175" i="5"/>
  <c r="R771" i="5"/>
  <c r="F1832" i="5"/>
  <c r="F1731" i="5"/>
  <c r="I1451" i="5"/>
  <c r="I2094" i="5"/>
  <c r="G1144" i="5"/>
  <c r="R1031" i="5"/>
  <c r="G710" i="5"/>
  <c r="S1178" i="5"/>
  <c r="I967" i="5"/>
  <c r="S533"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S104" i="5"/>
  <c r="I123" i="5"/>
  <c r="G123"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2" i="5"/>
  <c r="F62" i="5"/>
  <c r="J62" i="5"/>
  <c r="I62" i="5"/>
  <c r="A23" i="2"/>
  <c r="I8" i="5"/>
  <c r="F11" i="5"/>
  <c r="H14" i="5"/>
  <c r="A5" i="2"/>
  <c r="R520"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J300" i="5"/>
  <c r="H6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J108"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J60"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H1500" i="5"/>
  <c r="G1193" i="5"/>
  <c r="J1041" i="5"/>
  <c r="H2329" i="5"/>
  <c r="I921" i="5"/>
  <c r="H1041" i="5"/>
  <c r="J341" i="5"/>
  <c r="I461" i="5"/>
  <c r="H68"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J185"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196" i="5"/>
  <c r="I2196" i="5"/>
  <c r="R2180" i="5"/>
  <c r="H2180"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G1504" i="5"/>
  <c r="S2321" i="5"/>
  <c r="H1440" i="5"/>
  <c r="F1440" i="5"/>
  <c r="R1520" i="5"/>
  <c r="I279" i="5"/>
  <c r="F279" i="5"/>
  <c r="G2411" i="5"/>
  <c r="J1257" i="5"/>
  <c r="H2411" i="5"/>
  <c r="R2443"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J75" i="5"/>
  <c r="R75" i="5"/>
  <c r="H75" i="5"/>
  <c r="I75" i="5"/>
  <c r="G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J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J3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H99" i="5"/>
  <c r="F99" i="5"/>
  <c r="J363" i="5"/>
  <c r="F483" i="5"/>
  <c r="R483" i="5"/>
  <c r="H483" i="5"/>
  <c r="G483" i="5"/>
  <c r="I483" i="5"/>
  <c r="J163" i="5"/>
  <c r="R163" i="5"/>
  <c r="F1736" i="5"/>
  <c r="H1736" i="5"/>
  <c r="J2263" i="5"/>
  <c r="J543" i="5"/>
  <c r="H543" i="5"/>
  <c r="H2451" i="5"/>
  <c r="R2451" i="5"/>
  <c r="J678" i="5"/>
  <c r="J139"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S889" i="5"/>
  <c r="J1352" i="5"/>
  <c r="G1352" i="5"/>
  <c r="I2497" i="5"/>
  <c r="F1657" i="5"/>
  <c r="R825" i="5"/>
  <c r="H769" i="5"/>
  <c r="H985" i="5"/>
  <c r="F873" i="5"/>
  <c r="H305" i="5"/>
  <c r="I33" i="5"/>
  <c r="G977" i="5"/>
  <c r="J57" i="5"/>
  <c r="I832" i="5"/>
  <c r="F928" i="5"/>
  <c r="H1456" i="5"/>
  <c r="F1529" i="5"/>
  <c r="G2497" i="5"/>
  <c r="J1657" i="5"/>
  <c r="F497" i="5"/>
  <c r="I697" i="5"/>
  <c r="R873" i="5"/>
  <c r="F1457" i="5"/>
  <c r="J1033" i="5"/>
  <c r="G873" i="5"/>
  <c r="I784" i="5"/>
  <c r="H832" i="5"/>
  <c r="J928" i="5"/>
  <c r="G1456" i="5"/>
  <c r="R1456" i="5"/>
  <c r="F1315" i="5"/>
  <c r="H784" i="5"/>
  <c r="I1283" i="5"/>
  <c r="F33" i="5"/>
  <c r="I305" i="5"/>
  <c r="H2497" i="5"/>
  <c r="J33" i="5"/>
  <c r="R2380" i="5"/>
  <c r="J873" i="5"/>
  <c r="J649" i="5"/>
  <c r="R361" i="5"/>
  <c r="I513" i="5"/>
  <c r="F2380" i="5"/>
  <c r="I873" i="5"/>
  <c r="F977" i="5"/>
  <c r="J1315" i="5"/>
  <c r="F1283" i="5"/>
  <c r="R832"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J2111" i="5"/>
  <c r="R2111" i="5"/>
  <c r="G2111" i="5"/>
  <c r="I2111" i="5"/>
  <c r="S2316"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117" i="5"/>
  <c r="S677" i="5"/>
  <c r="S858" i="5"/>
  <c r="S1078" i="5"/>
  <c r="S1432" i="5"/>
  <c r="S747" i="5"/>
  <c r="R838" i="5"/>
  <c r="G838" i="5"/>
  <c r="R851" i="5"/>
  <c r="J851" i="5"/>
  <c r="H1155" i="5"/>
  <c r="F1155" i="5"/>
  <c r="J1998" i="5"/>
  <c r="G1998" i="5"/>
  <c r="S380" i="5"/>
  <c r="S1688" i="5"/>
  <c r="S576" i="5"/>
  <c r="S657" i="5"/>
  <c r="S731" i="5"/>
  <c r="J1224" i="5"/>
  <c r="S1382" i="5"/>
  <c r="S1590"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G1957" i="5"/>
  <c r="S47" i="5"/>
  <c r="S87" i="5"/>
  <c r="S77" i="5"/>
  <c r="S76" i="5"/>
  <c r="S91" i="5"/>
  <c r="S71" i="5"/>
  <c r="S53" i="5"/>
  <c r="S55" i="5"/>
  <c r="S83" i="5"/>
  <c r="S63" i="5"/>
  <c r="S65" i="5"/>
  <c r="S86" i="5"/>
  <c r="H1820"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F12" i="5"/>
  <c r="G14" i="5"/>
  <c r="F15" i="5"/>
  <c r="H8" i="5"/>
  <c r="R8" i="5"/>
  <c r="F8"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J7" i="5"/>
  <c r="H7" i="5"/>
  <c r="F7" i="5"/>
  <c r="I7" i="5"/>
  <c r="G7" i="5"/>
  <c r="G1316" i="5"/>
  <c r="G844" i="5"/>
  <c r="I1316" i="5"/>
  <c r="H5"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5" i="5"/>
  <c r="R1269" i="5"/>
  <c r="H1269" i="5"/>
  <c r="F1269" i="5"/>
  <c r="F1157" i="5"/>
  <c r="J1157" i="5"/>
  <c r="I1157" i="5"/>
  <c r="H1157" i="5"/>
  <c r="R1157" i="5"/>
  <c r="J1549" i="5"/>
  <c r="H1549" i="5"/>
  <c r="R1549" i="5"/>
  <c r="I1549" i="5"/>
  <c r="S46" i="5"/>
  <c r="S40" i="5"/>
  <c r="S54" i="5"/>
  <c r="S66" i="5"/>
  <c r="S78" i="5"/>
  <c r="S89" i="5"/>
  <c r="S75" i="5"/>
  <c r="S25" i="5"/>
  <c r="S51" i="5"/>
  <c r="S49" i="5"/>
  <c r="S73" i="5"/>
  <c r="S85" i="5"/>
  <c r="S68" i="5"/>
  <c r="S88" i="5"/>
  <c r="S43" i="5"/>
  <c r="S57" i="5"/>
  <c r="S35" i="5"/>
  <c r="S23" i="5"/>
  <c r="S39" i="5"/>
  <c r="S59" i="5"/>
  <c r="S56" i="5"/>
  <c r="S34" i="5"/>
  <c r="S72" i="5"/>
  <c r="S31" i="5"/>
  <c r="S50" i="5"/>
  <c r="S41" i="5"/>
  <c r="S33" i="5"/>
  <c r="S60" i="5"/>
  <c r="S27" i="5"/>
  <c r="S20" i="5"/>
  <c r="S74" i="5"/>
  <c r="S36" i="5"/>
  <c r="S29" i="5"/>
  <c r="S11" i="5"/>
  <c r="S8" i="5"/>
  <c r="S14" i="5"/>
  <c r="J6" i="5"/>
  <c r="S7" i="5"/>
  <c r="S93" i="5"/>
  <c r="F9" i="5"/>
  <c r="H9" i="5"/>
  <c r="J12" i="5"/>
  <c r="J15" i="5"/>
  <c r="J16" i="5"/>
  <c r="R10" i="5"/>
  <c r="I10" i="5"/>
  <c r="S69" i="5"/>
  <c r="S61" i="5"/>
  <c r="S45" i="5"/>
  <c r="S17" i="5"/>
  <c r="S37" i="5"/>
  <c r="S21" i="5"/>
  <c r="S6" i="5"/>
  <c r="S13" i="5"/>
  <c r="S10" i="5"/>
  <c r="S15" i="5"/>
  <c r="S9" i="5"/>
  <c r="S16" i="5"/>
  <c r="S12"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F6"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G3" i="5"/>
  <c r="C19" i="3"/>
  <c r="B20" i="4"/>
  <c r="A11" i="6" s="1"/>
  <c r="B71" i="4"/>
  <c r="A49" i="6" s="1"/>
  <c r="B4" i="5"/>
  <c r="B10" i="4"/>
  <c r="A6" i="6" s="1"/>
  <c r="B22" i="4"/>
  <c r="A13" i="6" s="1"/>
  <c r="B4" i="4"/>
  <c r="B18" i="4"/>
  <c r="A10" i="6" s="1"/>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63" i="4" s="1"/>
  <c r="A44" i="6" s="1"/>
  <c r="A7" i="2"/>
  <c r="B14" i="4"/>
  <c r="B7" i="3"/>
  <c r="A31" i="2"/>
  <c r="C8" i="3"/>
  <c r="B18" i="3"/>
  <c r="B73" i="4"/>
  <c r="A51" i="6" s="1"/>
  <c r="A50" i="2"/>
  <c r="A40" i="2"/>
  <c r="C18" i="3"/>
  <c r="A3" i="2"/>
  <c r="I4" i="4"/>
  <c r="C13" i="3"/>
  <c r="A41" i="2"/>
  <c r="B69" i="4"/>
  <c r="A48" i="6" s="1"/>
  <c r="A27" i="2"/>
  <c r="A55" i="2"/>
  <c r="A66" i="2"/>
  <c r="A73" i="2"/>
  <c r="A16" i="2"/>
  <c r="C17" i="3"/>
  <c r="A20" i="2"/>
  <c r="B6" i="3"/>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H6"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J2458" i="5"/>
  <c r="I2458" i="5"/>
  <c r="R2458" i="5"/>
  <c r="H2458" i="5"/>
  <c r="G2450" i="5"/>
  <c r="I2442" i="5"/>
  <c r="G2434" i="5"/>
  <c r="G2426" i="5"/>
  <c r="G2418" i="5"/>
  <c r="R2418" i="5"/>
  <c r="I2418" i="5"/>
  <c r="F2418" i="5"/>
  <c r="J2418" i="5"/>
  <c r="H2418" i="5"/>
  <c r="G2410" i="5"/>
  <c r="G2402" i="5"/>
  <c r="G2394" i="5"/>
  <c r="G2378" i="5"/>
  <c r="G2370"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G122" i="5"/>
  <c r="G106" i="5"/>
  <c r="G98" i="5"/>
  <c r="G90" i="5"/>
  <c r="R82" i="5"/>
  <c r="F82" i="5"/>
  <c r="J82" i="5"/>
  <c r="B31" i="4"/>
  <c r="A19" i="6" s="1"/>
  <c r="B21" i="4"/>
  <c r="A12" i="6" s="1"/>
  <c r="B17" i="4"/>
  <c r="A9" i="6" s="1"/>
  <c r="B15" i="4"/>
  <c r="A7" i="6" s="1"/>
  <c r="B19" i="4"/>
  <c r="B25" i="4"/>
  <c r="A14" i="6" s="1"/>
  <c r="D2" i="4"/>
  <c r="B6" i="4"/>
  <c r="C21" i="3"/>
  <c r="B9" i="4"/>
  <c r="A5" i="6" s="1"/>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J31" i="5"/>
  <c r="I2328" i="5"/>
  <c r="R2328" i="5"/>
  <c r="S659" i="5"/>
  <c r="S379" i="5"/>
  <c r="G1616" i="5"/>
  <c r="F1616" i="5"/>
  <c r="H443" i="5"/>
  <c r="F443" i="5"/>
  <c r="I2239" i="5"/>
  <c r="G2239" i="5"/>
  <c r="J2239" i="5"/>
  <c r="H2239" i="5"/>
  <c r="H2484" i="5"/>
  <c r="F2484" i="5"/>
  <c r="S347" i="5"/>
  <c r="F1995" i="5"/>
  <c r="I1995" i="5"/>
  <c r="R1995" i="5"/>
  <c r="G2180" i="5"/>
  <c r="I2180"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J4" i="5"/>
  <c r="M4" i="5"/>
  <c r="K4" i="5"/>
  <c r="P4" i="5"/>
  <c r="D4" i="8"/>
  <c r="B1001" i="7"/>
  <c r="B35" i="4"/>
  <c r="B38" i="4"/>
  <c r="B74" i="4" s="1"/>
  <c r="A52" i="6" s="1"/>
  <c r="B3" i="6"/>
  <c r="A4" i="8"/>
  <c r="B22" i="3"/>
  <c r="B4" i="8"/>
  <c r="B34" i="4"/>
  <c r="B40" i="4"/>
  <c r="B64" i="4" s="1"/>
  <c r="A45" i="6" s="1"/>
  <c r="C3" i="6"/>
  <c r="I4" i="8"/>
  <c r="C5" i="7"/>
  <c r="A1" i="6"/>
  <c r="A85" i="4"/>
  <c r="B33" i="4"/>
  <c r="A21" i="6" s="1"/>
  <c r="B81" i="4"/>
  <c r="A57" i="6" s="1"/>
  <c r="H4" i="5"/>
  <c r="O4" i="5"/>
  <c r="B2" i="5"/>
  <c r="B41" i="4"/>
  <c r="B53" i="4" s="1"/>
  <c r="A36" i="6" s="1"/>
  <c r="D3" i="6"/>
  <c r="B20" i="1"/>
  <c r="B29" i="4"/>
  <c r="A18" i="6" s="1"/>
  <c r="A3" i="6"/>
  <c r="D5" i="7"/>
  <c r="B32" i="4"/>
  <c r="A20" i="6" s="1"/>
  <c r="N4" i="5"/>
  <c r="B28" i="4"/>
  <c r="A17" i="6" s="1"/>
  <c r="G4" i="5"/>
  <c r="A1" i="7"/>
  <c r="F4" i="5"/>
  <c r="C4" i="8"/>
  <c r="A1" i="8"/>
  <c r="B27" i="4"/>
  <c r="A16" i="6" s="1"/>
  <c r="B79" i="4"/>
  <c r="A55" i="6" s="1"/>
  <c r="D1" i="6"/>
  <c r="B5" i="7"/>
  <c r="A64" i="2"/>
  <c r="A47" i="2"/>
  <c r="H4" i="8"/>
  <c r="F4" i="8"/>
  <c r="B3" i="5"/>
  <c r="G4" i="8"/>
  <c r="I4" i="5"/>
  <c r="L4" i="5"/>
  <c r="B68" i="4"/>
  <c r="A47" i="6" s="1"/>
  <c r="A4" i="5"/>
  <c r="G25" i="4"/>
  <c r="G31" i="4" s="1"/>
  <c r="D25" i="4"/>
  <c r="D43" i="4" s="1"/>
  <c r="I1537" i="5"/>
  <c r="H1537" i="5"/>
  <c r="I1433" i="5"/>
  <c r="R1313" i="5"/>
  <c r="I1313" i="5"/>
  <c r="J793" i="5"/>
  <c r="H793" i="5"/>
  <c r="R793" i="5"/>
  <c r="G457" i="5"/>
  <c r="F457" i="5"/>
  <c r="I433" i="5"/>
  <c r="J433" i="5"/>
  <c r="F369" i="5"/>
  <c r="H369" i="5"/>
  <c r="R305" i="5"/>
  <c r="H105" i="5"/>
  <c r="J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S19"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J193" i="5"/>
  <c r="G1281" i="5"/>
  <c r="H2321" i="5"/>
  <c r="G1161" i="5"/>
  <c r="S1947" i="5"/>
  <c r="G2121" i="5"/>
  <c r="R84" i="5"/>
  <c r="S1867" i="5"/>
  <c r="I313" i="5"/>
  <c r="J129" i="5"/>
  <c r="H90" i="5"/>
  <c r="J56" i="5"/>
  <c r="S1131" i="5"/>
  <c r="I82" i="5"/>
  <c r="J1281"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5" i="5"/>
  <c r="G2004" i="5"/>
  <c r="G149" i="5"/>
  <c r="G1381" i="5"/>
  <c r="J1412" i="5"/>
  <c r="J1777" i="5"/>
  <c r="J1269" i="5"/>
  <c r="I2306" i="5"/>
  <c r="H1756" i="5"/>
  <c r="J925" i="5"/>
  <c r="J677" i="5"/>
  <c r="J149" i="5"/>
  <c r="G6" i="5"/>
  <c r="F5"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I5" i="5"/>
  <c r="G1756" i="5"/>
  <c r="J1788" i="5"/>
  <c r="R1788" i="5"/>
  <c r="G1269" i="5"/>
  <c r="H2306" i="5"/>
  <c r="J2004" i="5"/>
  <c r="J228" i="5"/>
  <c r="F149" i="5"/>
  <c r="G1549" i="5"/>
  <c r="G1969"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47" i="5"/>
  <c r="G1014" i="5"/>
  <c r="G1094" i="5"/>
  <c r="G662" i="5"/>
  <c r="G518" i="5"/>
  <c r="G846" i="5"/>
  <c r="G55" i="5"/>
  <c r="G654" i="5"/>
  <c r="G982" i="5"/>
  <c r="G5" i="6"/>
  <c r="H5" i="6"/>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R788" i="5"/>
  <c r="R1980" i="5"/>
  <c r="F764" i="5"/>
  <c r="F1285" i="5"/>
  <c r="J1141" i="5"/>
  <c r="R1109" i="5"/>
  <c r="R1725" i="5"/>
  <c r="F900" i="5"/>
  <c r="F1961" i="5"/>
  <c r="J1561" i="5"/>
  <c r="R2169" i="5"/>
  <c r="G1164" i="5"/>
  <c r="I1284" i="5"/>
  <c r="F180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H357" i="5"/>
  <c r="H37" i="5"/>
  <c r="I6"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I2363" i="5"/>
  <c r="H2363" i="5"/>
  <c r="J2363" i="5"/>
  <c r="R1619" i="5"/>
  <c r="H1619" i="5"/>
  <c r="I1619" i="5"/>
  <c r="J1619" i="5"/>
  <c r="F1619" i="5"/>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C5" i="6" l="1"/>
  <c r="C21" i="6"/>
  <c r="D21" i="6"/>
  <c r="B62" i="4"/>
  <c r="A43" i="6" s="1"/>
  <c r="B50" i="4"/>
  <c r="A33" i="6" s="1"/>
  <c r="B44" i="4"/>
  <c r="A28" i="6" s="1"/>
  <c r="B56" i="4"/>
  <c r="A38" i="6" s="1"/>
  <c r="A23" i="6"/>
  <c r="B52" i="4"/>
  <c r="A35" i="6" s="1"/>
  <c r="C44" i="6"/>
  <c r="D44" i="6"/>
  <c r="D16" i="6"/>
  <c r="K61" i="6"/>
  <c r="C16" i="6"/>
  <c r="D29" i="6"/>
  <c r="C29" i="6"/>
  <c r="D6" i="6"/>
  <c r="C6" i="6"/>
  <c r="C13" i="6"/>
  <c r="D13" i="6"/>
  <c r="D11" i="6"/>
  <c r="C11" i="6"/>
  <c r="D39" i="6"/>
  <c r="C39" i="6"/>
  <c r="D15" i="6"/>
  <c r="C15" i="6"/>
  <c r="K60" i="6"/>
  <c r="C4" i="6"/>
  <c r="D4" i="6"/>
  <c r="F40" i="6"/>
  <c r="H40" i="6" s="1"/>
  <c r="F35" i="6"/>
  <c r="H35" i="6" s="1"/>
  <c r="F45" i="6"/>
  <c r="H45" i="6" s="1"/>
  <c r="H25" i="6"/>
  <c r="F30" i="6"/>
  <c r="H30" i="6" s="1"/>
  <c r="C8" i="6"/>
  <c r="D8" i="6"/>
  <c r="C7" i="6"/>
  <c r="D7" i="6"/>
  <c r="D24" i="6"/>
  <c r="C24" i="6"/>
  <c r="C9" i="6"/>
  <c r="D9" i="6"/>
  <c r="B37" i="4"/>
  <c r="A22" i="6" s="1"/>
  <c r="B55" i="4"/>
  <c r="A37" i="6" s="1"/>
  <c r="B49" i="4"/>
  <c r="A32" i="6" s="1"/>
  <c r="B43" i="4"/>
  <c r="A27" i="6" s="1"/>
  <c r="B61" i="4"/>
  <c r="A42" i="6" s="1"/>
  <c r="C10" i="6"/>
  <c r="D10" i="6"/>
  <c r="F46" i="6"/>
  <c r="H46" i="6" s="1"/>
  <c r="H26" i="6"/>
  <c r="F31" i="6"/>
  <c r="H31" i="6" s="1"/>
  <c r="F36" i="6"/>
  <c r="H36" i="6" s="1"/>
  <c r="F41" i="6"/>
  <c r="H41" i="6" s="1"/>
  <c r="D34" i="6"/>
  <c r="C34" i="6"/>
  <c r="B46" i="4"/>
  <c r="A30" i="6" s="1"/>
  <c r="G55" i="4"/>
  <c r="A24" i="6"/>
  <c r="D37" i="4"/>
  <c r="B75" i="4"/>
  <c r="A53" i="6" s="1"/>
  <c r="D5" i="6"/>
  <c r="D55" i="4"/>
  <c r="B58" i="4"/>
  <c r="A40" i="6" s="1"/>
  <c r="AB35" i="5"/>
  <c r="V35" i="5"/>
  <c r="T1752" i="5"/>
  <c r="AB1752" i="5"/>
  <c r="T1683" i="5"/>
  <c r="AB1683" i="5"/>
  <c r="T1674" i="5"/>
  <c r="AB1674" i="5"/>
  <c r="T1644" i="5"/>
  <c r="AB1644" i="5"/>
  <c r="T1569" i="5"/>
  <c r="AB1569" i="5"/>
  <c r="T1561" i="5"/>
  <c r="AB1561" i="5"/>
  <c r="T1358" i="5"/>
  <c r="AB1358" i="5"/>
  <c r="T1214" i="5"/>
  <c r="AB1214" i="5"/>
  <c r="T989" i="5"/>
  <c r="AB989" i="5"/>
  <c r="T971" i="5"/>
  <c r="AB971" i="5"/>
  <c r="T962" i="5"/>
  <c r="AB962" i="5"/>
  <c r="T917" i="5"/>
  <c r="AB917" i="5"/>
  <c r="T899" i="5"/>
  <c r="AB899" i="5"/>
  <c r="T845" i="5"/>
  <c r="AB845" i="5"/>
  <c r="T827" i="5"/>
  <c r="AB827" i="5"/>
  <c r="T773" i="5"/>
  <c r="AB773" i="5"/>
  <c r="T755" i="5"/>
  <c r="AB755" i="5"/>
  <c r="T327" i="5"/>
  <c r="AB327" i="5"/>
  <c r="G61" i="6"/>
  <c r="H61" i="6" s="1"/>
  <c r="J2102" i="5"/>
  <c r="F23" i="6"/>
  <c r="AB2116" i="5"/>
  <c r="V2116" i="5"/>
  <c r="AB1919" i="5"/>
  <c r="V1919" i="5"/>
  <c r="AB1293" i="5"/>
  <c r="V1293" i="5"/>
  <c r="AB455" i="5"/>
  <c r="V455" i="5"/>
  <c r="T2500" i="5"/>
  <c r="AB2500" i="5"/>
  <c r="T2307" i="5"/>
  <c r="AB2307" i="5"/>
  <c r="T2298" i="5"/>
  <c r="AB2298" i="5"/>
  <c r="T1974" i="5"/>
  <c r="AB1974" i="5"/>
  <c r="T1653" i="5"/>
  <c r="AB1653" i="5"/>
  <c r="T1531" i="5"/>
  <c r="AB1531" i="5"/>
  <c r="T1515" i="5"/>
  <c r="AB1515" i="5"/>
  <c r="T1507" i="5"/>
  <c r="AB1507" i="5"/>
  <c r="T1491" i="5"/>
  <c r="AB1491" i="5"/>
  <c r="T1483" i="5"/>
  <c r="AB1483" i="5"/>
  <c r="T1467" i="5"/>
  <c r="AB1467" i="5"/>
  <c r="T1459" i="5"/>
  <c r="AB1459" i="5"/>
  <c r="T1443" i="5"/>
  <c r="AB1443" i="5"/>
  <c r="T1435" i="5"/>
  <c r="AB1435" i="5"/>
  <c r="T1357" i="5"/>
  <c r="AB1357" i="5"/>
  <c r="T1315" i="5"/>
  <c r="AB1315" i="5"/>
  <c r="T1213" i="5"/>
  <c r="AB1213" i="5"/>
  <c r="T1171" i="5"/>
  <c r="AB1171" i="5"/>
  <c r="T350" i="5"/>
  <c r="AB350" i="5"/>
  <c r="F2479" i="5"/>
  <c r="F2115" i="5"/>
  <c r="F59" i="6"/>
  <c r="R2479" i="5"/>
  <c r="V2042" i="5"/>
  <c r="AB2362" i="5"/>
  <c r="V2362" i="5"/>
  <c r="B51" i="4"/>
  <c r="A34" i="6" s="1"/>
  <c r="AB1628" i="5"/>
  <c r="V1628" i="5"/>
  <c r="AB1488" i="5"/>
  <c r="V1488" i="5"/>
  <c r="AB1342" i="5"/>
  <c r="V1342" i="5"/>
  <c r="R2371" i="5"/>
  <c r="R2063" i="5"/>
  <c r="C12" i="6"/>
  <c r="G60" i="6"/>
  <c r="G2491" i="5"/>
  <c r="I2467" i="5"/>
  <c r="H2168" i="5"/>
  <c r="V2244" i="5"/>
  <c r="D61" i="4"/>
  <c r="G61" i="4"/>
  <c r="B57" i="4"/>
  <c r="A39" i="6" s="1"/>
  <c r="A25" i="6"/>
  <c r="J2407" i="5"/>
  <c r="R1831" i="5"/>
  <c r="F2214" i="5"/>
  <c r="G17" i="6"/>
  <c r="H17" i="6" s="1"/>
  <c r="D17" i="6" s="1"/>
  <c r="G2479" i="5"/>
  <c r="I2407" i="5"/>
  <c r="F2413" i="5"/>
  <c r="R1867" i="5"/>
  <c r="V2151" i="5"/>
  <c r="V2000" i="5"/>
  <c r="F2407" i="5"/>
  <c r="F2273" i="5"/>
  <c r="F20" i="6"/>
  <c r="H20" i="6" s="1"/>
  <c r="V2301" i="5"/>
  <c r="D31" i="4"/>
  <c r="D49" i="4"/>
  <c r="G37" i="4"/>
  <c r="V2150" i="5"/>
  <c r="D68" i="4"/>
  <c r="V2011" i="5"/>
  <c r="D4" i="5"/>
  <c r="C4" i="5"/>
  <c r="F64" i="6" s="1"/>
  <c r="E4" i="5"/>
  <c r="AB1522" i="5"/>
  <c r="V1522" i="5"/>
  <c r="AB1011" i="5"/>
  <c r="V1011" i="5"/>
  <c r="AB981" i="5"/>
  <c r="V981" i="5"/>
  <c r="AB1687" i="5"/>
  <c r="V1687" i="5"/>
  <c r="AB1083" i="5"/>
  <c r="V1083" i="5"/>
  <c r="AB542" i="5"/>
  <c r="V542" i="5"/>
  <c r="AB482" i="5"/>
  <c r="V482" i="5"/>
  <c r="AB549" i="5"/>
  <c r="V549" i="5"/>
  <c r="AB583" i="5"/>
  <c r="V583" i="5"/>
  <c r="T2046" i="5"/>
  <c r="AB2046" i="5"/>
  <c r="T1998" i="5"/>
  <c r="AB1998" i="5"/>
  <c r="T1719" i="5"/>
  <c r="AB1719" i="5"/>
  <c r="T1611" i="5"/>
  <c r="AB1611" i="5"/>
  <c r="T1521" i="5"/>
  <c r="AB1521" i="5"/>
  <c r="T1497" i="5"/>
  <c r="AB1497" i="5"/>
  <c r="T1473" i="5"/>
  <c r="AB1473" i="5"/>
  <c r="T1449" i="5"/>
  <c r="AB1449" i="5"/>
  <c r="T1069" i="5"/>
  <c r="AB1069" i="5"/>
  <c r="T1003" i="5"/>
  <c r="AB1003" i="5"/>
  <c r="T995" i="5"/>
  <c r="AB995" i="5"/>
  <c r="T986" i="5"/>
  <c r="AB986" i="5"/>
  <c r="T941" i="5"/>
  <c r="AB941" i="5"/>
  <c r="T923" i="5"/>
  <c r="AB923" i="5"/>
  <c r="T869" i="5"/>
  <c r="AB869" i="5"/>
  <c r="J5" i="5"/>
  <c r="E5" i="5"/>
  <c r="X5" i="5" s="1"/>
  <c r="G68" i="4"/>
  <c r="B59" i="4"/>
  <c r="A41" i="6" s="1"/>
  <c r="B47" i="4"/>
  <c r="A31" i="6" s="1"/>
  <c r="G43" i="4"/>
  <c r="B65" i="4"/>
  <c r="A46" i="6" s="1"/>
  <c r="A26" i="6"/>
  <c r="G49" i="4"/>
  <c r="C61" i="6" l="1"/>
  <c r="D61" i="6"/>
  <c r="E1687" i="5"/>
  <c r="X1687" i="5" s="1"/>
  <c r="F1687" i="5"/>
  <c r="R1687" i="5"/>
  <c r="J1687" i="5"/>
  <c r="H1687" i="5"/>
  <c r="I1687" i="5"/>
  <c r="G1687" i="5"/>
  <c r="E2151" i="5"/>
  <c r="X2151" i="5" s="1"/>
  <c r="J2151" i="5"/>
  <c r="H2151" i="5"/>
  <c r="R2151" i="5"/>
  <c r="F2151" i="5"/>
  <c r="I2151" i="5"/>
  <c r="G2151" i="5"/>
  <c r="C25" i="6"/>
  <c r="D25" i="6"/>
  <c r="J2244" i="5"/>
  <c r="H2244" i="5"/>
  <c r="G2244" i="5"/>
  <c r="F2244" i="5"/>
  <c r="I2244" i="5"/>
  <c r="E2244" i="5"/>
  <c r="X2244" i="5" s="1"/>
  <c r="R2244" i="5"/>
  <c r="C35" i="6"/>
  <c r="D35" i="6"/>
  <c r="I2150" i="5"/>
  <c r="G2150" i="5"/>
  <c r="J2150" i="5"/>
  <c r="E2150" i="5"/>
  <c r="X2150" i="5" s="1"/>
  <c r="H2150" i="5"/>
  <c r="R2150" i="5"/>
  <c r="F2150" i="5"/>
  <c r="E549" i="5"/>
  <c r="X549" i="5" s="1"/>
  <c r="H549" i="5"/>
  <c r="J549" i="5"/>
  <c r="R549" i="5"/>
  <c r="F549" i="5"/>
  <c r="I549" i="5"/>
  <c r="G549" i="5"/>
  <c r="E1628" i="5"/>
  <c r="X1628" i="5" s="1"/>
  <c r="I1628" i="5"/>
  <c r="G1628" i="5"/>
  <c r="H1628" i="5"/>
  <c r="F1628" i="5"/>
  <c r="J1628" i="5"/>
  <c r="R1628" i="5"/>
  <c r="E455" i="5"/>
  <c r="X455" i="5" s="1"/>
  <c r="R455" i="5"/>
  <c r="J455" i="5"/>
  <c r="F455" i="5"/>
  <c r="H455" i="5"/>
  <c r="G455" i="5"/>
  <c r="I455" i="5"/>
  <c r="D41" i="6"/>
  <c r="C41" i="6"/>
  <c r="C40" i="6"/>
  <c r="D40" i="6"/>
  <c r="E981" i="5"/>
  <c r="X981" i="5" s="1"/>
  <c r="H981" i="5"/>
  <c r="F981" i="5"/>
  <c r="J981" i="5"/>
  <c r="R981" i="5"/>
  <c r="G981" i="5"/>
  <c r="I981" i="5"/>
  <c r="E1011" i="5"/>
  <c r="X1011" i="5" s="1"/>
  <c r="F1011" i="5"/>
  <c r="G1011" i="5"/>
  <c r="H1011" i="5"/>
  <c r="R1011" i="5"/>
  <c r="I1011" i="5"/>
  <c r="J1011" i="5"/>
  <c r="C36" i="6"/>
  <c r="D36" i="6"/>
  <c r="E1488" i="5"/>
  <c r="X1488" i="5" s="1"/>
  <c r="H1488" i="5"/>
  <c r="F1488" i="5"/>
  <c r="J1488" i="5"/>
  <c r="I1488" i="5"/>
  <c r="R1488" i="5"/>
  <c r="G1488" i="5"/>
  <c r="E35" i="5"/>
  <c r="X35" i="5" s="1"/>
  <c r="I35" i="5"/>
  <c r="F35" i="5"/>
  <c r="J35" i="5"/>
  <c r="G35" i="5"/>
  <c r="R35" i="5"/>
  <c r="H35" i="5"/>
  <c r="E1293" i="5"/>
  <c r="X1293" i="5" s="1"/>
  <c r="G1293" i="5"/>
  <c r="R1293" i="5"/>
  <c r="F1293" i="5"/>
  <c r="H1293" i="5"/>
  <c r="I1293" i="5"/>
  <c r="J1293" i="5"/>
  <c r="D31" i="6"/>
  <c r="C31" i="6"/>
  <c r="R2362" i="5"/>
  <c r="G2362" i="5"/>
  <c r="J2362" i="5"/>
  <c r="F2362" i="5"/>
  <c r="H2362" i="5"/>
  <c r="I2362" i="5"/>
  <c r="E2362" i="5"/>
  <c r="X2362" i="5" s="1"/>
  <c r="C26" i="6"/>
  <c r="D26" i="6"/>
  <c r="E482" i="5"/>
  <c r="X482" i="5" s="1"/>
  <c r="R482" i="5"/>
  <c r="G482" i="5"/>
  <c r="H482" i="5"/>
  <c r="J482" i="5"/>
  <c r="I482" i="5"/>
  <c r="F482" i="5"/>
  <c r="E1522" i="5"/>
  <c r="X1522" i="5" s="1"/>
  <c r="I1522" i="5"/>
  <c r="H1522" i="5"/>
  <c r="F1522" i="5"/>
  <c r="J1522" i="5"/>
  <c r="G1522" i="5"/>
  <c r="R1522" i="5"/>
  <c r="E2301" i="5"/>
  <c r="X2301" i="5" s="1"/>
  <c r="H2301" i="5"/>
  <c r="G2301" i="5"/>
  <c r="J2301" i="5"/>
  <c r="I2301" i="5"/>
  <c r="F2301" i="5"/>
  <c r="R2301" i="5"/>
  <c r="D20" i="6"/>
  <c r="C20" i="6"/>
  <c r="H1919" i="5"/>
  <c r="R1919" i="5"/>
  <c r="E1919" i="5"/>
  <c r="X1919" i="5" s="1"/>
  <c r="F1919" i="5"/>
  <c r="I1919" i="5"/>
  <c r="G1919" i="5"/>
  <c r="J1919" i="5"/>
  <c r="C46" i="6"/>
  <c r="D46" i="6"/>
  <c r="D45" i="6"/>
  <c r="C45" i="6"/>
  <c r="F542" i="5"/>
  <c r="I542" i="5"/>
  <c r="E542" i="5"/>
  <c r="X542" i="5" s="1"/>
  <c r="G542" i="5"/>
  <c r="H542" i="5"/>
  <c r="R542" i="5"/>
  <c r="J542" i="5"/>
  <c r="C17" i="6"/>
  <c r="R2042" i="5"/>
  <c r="I2042" i="5"/>
  <c r="H2042" i="5"/>
  <c r="F2042" i="5"/>
  <c r="E2042" i="5"/>
  <c r="X2042" i="5" s="1"/>
  <c r="G2042" i="5"/>
  <c r="J2042" i="5"/>
  <c r="G64" i="6" a="1"/>
  <c r="G64" i="6" s="1"/>
  <c r="H64" i="6" s="1"/>
  <c r="E2116" i="5"/>
  <c r="X2116" i="5" s="1"/>
  <c r="F2116" i="5"/>
  <c r="R2116" i="5"/>
  <c r="J2116" i="5"/>
  <c r="I2116" i="5"/>
  <c r="G2116" i="5"/>
  <c r="H2116" i="5"/>
  <c r="E583" i="5"/>
  <c r="X583" i="5" s="1"/>
  <c r="R583" i="5"/>
  <c r="I583" i="5"/>
  <c r="F583" i="5"/>
  <c r="H583" i="5"/>
  <c r="G583" i="5"/>
  <c r="J583" i="5"/>
  <c r="E1083" i="5"/>
  <c r="X1083" i="5" s="1"/>
  <c r="G1083" i="5"/>
  <c r="R1083" i="5"/>
  <c r="I1083" i="5"/>
  <c r="J1083" i="5"/>
  <c r="H1083" i="5"/>
  <c r="F1083" i="5"/>
  <c r="C2" i="6"/>
  <c r="H59" i="6"/>
  <c r="E2011" i="5"/>
  <c r="X2011" i="5" s="1"/>
  <c r="R2011" i="5"/>
  <c r="G2011" i="5"/>
  <c r="I2011" i="5"/>
  <c r="H2011" i="5"/>
  <c r="F2011" i="5"/>
  <c r="J2011" i="5"/>
  <c r="E2000" i="5"/>
  <c r="X2000" i="5" s="1"/>
  <c r="G2000" i="5"/>
  <c r="J2000" i="5"/>
  <c r="R2000" i="5"/>
  <c r="I2000" i="5"/>
  <c r="F2000" i="5"/>
  <c r="H2000" i="5"/>
  <c r="E1342" i="5"/>
  <c r="X1342" i="5" s="1"/>
  <c r="H1342" i="5"/>
  <c r="J1342" i="5"/>
  <c r="R1342" i="5"/>
  <c r="G1342" i="5"/>
  <c r="F1342" i="5"/>
  <c r="I1342" i="5"/>
  <c r="F38" i="6"/>
  <c r="H38" i="6" s="1"/>
  <c r="F43" i="6"/>
  <c r="H43" i="6" s="1"/>
  <c r="F48" i="6"/>
  <c r="H23" i="6"/>
  <c r="F28" i="6"/>
  <c r="H28" i="6" s="1"/>
  <c r="F60" i="6"/>
  <c r="F33" i="6"/>
  <c r="H33" i="6" s="1"/>
  <c r="C30" i="6"/>
  <c r="D30" i="6"/>
  <c r="C64" i="6"/>
  <c r="F53" i="6" l="1"/>
  <c r="H53" i="6" s="1"/>
  <c r="F54" i="6"/>
  <c r="H54" i="6" s="1"/>
  <c r="F55" i="6"/>
  <c r="H55" i="6" s="1"/>
  <c r="H48" i="6"/>
  <c r="F49" i="6"/>
  <c r="F57" i="6"/>
  <c r="H57" i="6" s="1"/>
  <c r="F58" i="6"/>
  <c r="H58" i="6" s="1"/>
  <c r="D43" i="6"/>
  <c r="C43" i="6"/>
  <c r="D23" i="6"/>
  <c r="C23" i="6"/>
  <c r="C59" i="6"/>
  <c r="D59" i="6"/>
  <c r="C38" i="6"/>
  <c r="D38" i="6"/>
  <c r="C33" i="6"/>
  <c r="D33" i="6"/>
  <c r="F52" i="6"/>
  <c r="H52" i="6" s="1"/>
  <c r="H60" i="6"/>
  <c r="B2" i="6"/>
  <c r="D28" i="6"/>
  <c r="C28" i="6"/>
  <c r="D58" i="6" l="1"/>
  <c r="C58" i="6"/>
  <c r="D57" i="6"/>
  <c r="C57" i="6"/>
  <c r="H49" i="6"/>
  <c r="F50" i="6"/>
  <c r="H50" i="6" s="1"/>
  <c r="C55" i="6"/>
  <c r="D55" i="6"/>
  <c r="D54" i="6"/>
  <c r="C54" i="6"/>
  <c r="D60" i="6"/>
  <c r="C60" i="6"/>
  <c r="C48" i="6"/>
  <c r="D48" i="6"/>
  <c r="D53" i="6"/>
  <c r="C53" i="6"/>
  <c r="D52" i="6"/>
  <c r="C52" i="6"/>
  <c r="C50" i="6" l="1"/>
  <c r="D50" i="6"/>
  <c r="H65" i="6"/>
  <c r="D2" i="6" s="1"/>
  <c r="C49" i="6"/>
  <c r="D4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<sst xmlns="http://schemas.openxmlformats.org/spreadsheetml/2006/main" count="23028" uniqueCount="19218">
  <si>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</si>
  <si>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</si>
  <si>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</si>
  <si>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</si>
  <si>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</si>
  <si>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</si>
  <si>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</si>
  <si>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</si>
  <si>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</si>
  <si>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</si>
  <si>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</si>
  <si>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</si>
  <si>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</si>
  <si>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</si>
  <si>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</si>
  <si>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</si>
  <si>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</si>
  <si>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</si>
  <si>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</si>
  <si>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</si>
  <si>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</si>
  <si>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</si>
  <si>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</si>
  <si>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</si>
  <si>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</si>
  <si>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</si>
  <si>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</si>
  <si>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</si>
  <si>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</si>
  <si>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</si>
  <si>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</si>
  <si>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</si>
  <si>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</si>
  <si>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</si>
  <si>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</si>
  <si>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</si>
  <si>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</si>
  <si>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</si>
  <si>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</si>
  <si>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</si>
  <si>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</si>
  <si>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</si>
  <si>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</si>
  <si>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</si>
  <si>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</si>
  <si>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</si>
  <si>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</si>
  <si>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</si>
  <si>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</si>
  <si>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</si>
  <si>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</si>
  <si>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</si>
  <si>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</si>
  <si>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</si>
  <si>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</si>
  <si>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</si>
  <si>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</si>
  <si>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</si>
  <si>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</si>
  <si>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</si>
  <si>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</si>
  <si>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</si>
  <si>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</si>
  <si>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</si>
  <si>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</si>
  <si>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</si>
  <si>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</si>
  <si>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</si>
  <si>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</si>
  <si>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</si>
  <si>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</si>
  <si>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</si>
  <si>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</si>
  <si>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</si>
  <si>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</si>
  <si>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</si>
  <si>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</si>
  <si>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</si>
  <si>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</si>
  <si>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</si>
  <si>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</si>
  <si>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</si>
  <si>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</si>
  <si>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</si>
  <si>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</si>
  <si>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</si>
  <si>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</si>
  <si>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</si>
  <si>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</si>
  <si>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</si>
  <si>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</si>
  <si>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</si>
  <si>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</si>
  <si>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</si>
  <si>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</si>
  <si>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</si>
  <si>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</si>
  <si>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</si>
  <si>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</si>
  <si>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</si>
  <si>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</si>
  <si>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</si>
  <si>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</si>
  <si>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</si>
  <si>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</si>
  <si>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</si>
  <si>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</si>
  <si>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</si>
  <si>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</si>
  <si>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</si>
  <si>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</si>
  <si>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</si>
  <si>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</si>
  <si>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</si>
  <si>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</si>
  <si>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</si>
  <si>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</si>
  <si>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</si>
  <si>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</si>
  <si>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</si>
  <si>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</si>
  <si>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</si>
  <si>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</si>
  <si>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</si>
  <si>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</si>
  <si>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</si>
  <si>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</si>
  <si>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</si>
  <si>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</si>
  <si>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</si>
  <si>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</si>
  <si>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</si>
  <si>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</si>
  <si>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</si>
  <si>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</si>
  <si>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</si>
  <si>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</si>
  <si>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</si>
  <si>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</si>
  <si>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</si>
  <si>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</si>
  <si>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</si>
  <si>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</si>
  <si>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</si>
  <si>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</si>
  <si>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</si>
  <si>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</si>
  <si>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</si>
  <si>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</si>
  <si>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</si>
  <si>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</si>
  <si>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</si>
  <si>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</si>
  <si>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</si>
  <si>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</si>
  <si>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</si>
  <si>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</si>
  <si>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</si>
  <si>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</si>
  <si>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</si>
  <si>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</si>
  <si>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</si>
  <si>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</si>
  <si>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</si>
  <si>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</si>
  <si>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</si>
  <si>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</si>
  <si>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</si>
  <si>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</si>
  <si>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</si>
  <si>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</si>
  <si>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</si>
  <si>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</si>
  <si>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</si>
  <si>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</si>
  <si>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</si>
  <si>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</si>
  <si>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</si>
  <si>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</si>
  <si>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</si>
  <si>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</si>
  <si>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</si>
  <si>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</si>
  <si>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</si>
  <si>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</si>
  <si>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</si>
  <si>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</si>
  <si>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</si>
  <si>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</si>
  <si>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</si>
  <si>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</si>
  <si>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</si>
  <si>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</si>
  <si>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</si>
  <si>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</si>
  <si>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</si>
  <si>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</si>
  <si>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</si>
  <si>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</si>
  <si>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</si>
  <si>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</si>
  <si>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</si>
  <si>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</si>
  <si>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</si>
  <si>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</si>
  <si>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</si>
  <si>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</si>
  <si>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</si>
  <si>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</si>
  <si>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</si>
  <si>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</si>
  <si>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</si>
  <si>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</si>
  <si>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</si>
  <si>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</si>
  <si>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</si>
  <si>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</si>
  <si>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</si>
  <si>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</si>
  <si>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</si>
  <si>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</si>
  <si>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</si>
  <si>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</si>
  <si>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</si>
  <si>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</si>
  <si>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</si>
  <si>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</si>
  <si>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</si>
  <si>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</si>
  <si>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</si>
  <si>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</si>
  <si>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</si>
  <si>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</si>
  <si>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</si>
  <si>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</si>
  <si>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</si>
  <si>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</si>
  <si>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</si>
  <si>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</si>
  <si>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</si>
  <si>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</si>
  <si>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</si>
  <si>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</si>
  <si>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</si>
  <si>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</si>
  <si>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</si>
  <si>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</si>
  <si>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</si>
  <si>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</si>
  <si>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</si>
  <si>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</si>
  <si>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</si>
  <si>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</si>
  <si>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</si>
  <si>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</si>
  <si>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</si>
  <si>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</si>
  <si>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</si>
  <si>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</si>
  <si>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</si>
  <si>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</si>
  <si>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</si>
  <si>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</si>
  <si>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</si>
  <si>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</si>
  <si>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</si>
  <si>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</si>
  <si>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</si>
  <si>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</si>
  <si>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</si>
  <si>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</si>
  <si>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</si>
  <si>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</si>
  <si>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</si>
  <si>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</si>
  <si>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</si>
  <si>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</si>
  <si>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</si>
  <si>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</si>
  <si>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</si>
  <si>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</si>
  <si>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</si>
  <si>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</si>
  <si>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</si>
  <si>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</si>
  <si>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</si>
  <si>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</si>
  <si>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</si>
  <si>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</si>
  <si>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</si>
  <si>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</si>
  <si>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</si>
  <si>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</si>
  <si>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</si>
  <si>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</si>
  <si>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</si>
  <si>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</si>
  <si>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</si>
  <si>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</si>
  <si>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</si>
  <si>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</si>
  <si>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</si>
  <si>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</si>
  <si>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</si>
  <si>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</si>
  <si>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</si>
  <si>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</si>
  <si>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</si>
  <si>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</si>
  <si>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</si>
  <si>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</si>
  <si>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</si>
  <si>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</si>
  <si>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</si>
  <si>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</si>
  <si>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</si>
  <si>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</si>
  <si>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</si>
  <si>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</si>
  <si>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</si>
  <si>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</si>
  <si>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</si>
  <si>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</si>
  <si>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</si>
  <si>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</si>
  <si>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</si>
  <si>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</si>
  <si>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</si>
  <si>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</si>
  <si>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</si>
  <si>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</si>
  <si>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</si>
  <si>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</si>
  <si>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</si>
  <si>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</si>
  <si>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</si>
  <si>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</si>
  <si>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</si>
  <si>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</si>
  <si>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</si>
  <si>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</si>
  <si>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</si>
  <si>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</si>
  <si>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</si>
  <si>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</si>
  <si>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</si>
  <si>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</si>
  <si>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</si>
  <si>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</si>
  <si>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</si>
  <si>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</si>
  <si>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</si>
  <si>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</si>
  <si>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</si>
  <si>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</si>
  <si>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</si>
  <si>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</si>
  <si>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</si>
  <si>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</si>
  <si>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</si>
  <si>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</si>
  <si>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</si>
  <si>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</si>
  <si>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</si>
  <si>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</si>
  <si>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</si>
  <si>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</si>
  <si>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</si>
  <si>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</si>
  <si>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</si>
  <si>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</si>
  <si>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</si>
  <si>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</si>
  <si>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</si>
  <si>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</si>
  <si>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</si>
  <si>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</si>
  <si>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</si>
  <si>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</si>
  <si>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</si>
  <si>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</si>
  <si>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</si>
  <si>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</si>
  <si>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</si>
  <si>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</si>
  <si>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</si>
  <si>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</si>
  <si>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</si>
  <si>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</si>
  <si>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</si>
  <si>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</si>
  <si>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</si>
  <si>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</si>
  <si>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3"/>
        <charset val="128"/>
      </rPr>
      <t>・</t>
    </r>
    <r>
      <rPr>
        <sz val="11"/>
        <rFont val="ＭＳ Ｐゴシック"/>
        <family val="3"/>
        <charset val="128"/>
      </rPr>
      <t>ディリジェンスガイダンスに沿ったデュー</t>
    </r>
    <r>
      <rPr>
        <sz val="11"/>
        <color rgb="FF00B050"/>
        <rFont val="ＭＳ Ｐゴシック"/>
        <family val="3"/>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3"/>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</si>
  <si>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</si>
  <si>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</si>
  <si>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</si>
  <si>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</si>
  <si>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</si>
  <si>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</si>
  <si>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</si>
  <si>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</si>
  <si>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</si>
  <si>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</si>
  <si>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</si>
  <si>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</si>
  <si>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</si>
  <si>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</si>
  <si>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</si>
  <si>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</si>
  <si>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</si>
  <si>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</si>
  <si>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</si>
  <si>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</si>
  <si>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</si>
  <si>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</si>
  <si>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family val="3"/>
        <charset val="128"/>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family val="3"/>
        <charset val="128"/>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</si>
  <si>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</si>
  <si>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</si>
  <si>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</si>
  <si>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</si>
  <si>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</si>
  <si>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</si>
  <si>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</si>
  <si>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</si>
  <si>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</si>
  <si>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</si>
  <si>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</si>
  <si>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</si>
  <si>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</si>
  <si>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</si>
  <si>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</si>
  <si>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</si>
  <si>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</si>
  <si>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</si>
  <si>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</si>
  <si>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</si>
  <si>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</si>
  <si>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</si>
  <si>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</si>
  <si>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</si>
  <si>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</si>
  <si>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</si>
  <si>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</si>
  <si>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</si>
  <si>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</si>
  <si>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</si>
  <si>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</si>
  <si>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</si>
  <si>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</si>
  <si>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</si>
  <si>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</si>
  <si>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</si>
  <si>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</si>
  <si>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</si>
  <si>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</si>
  <si>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</si>
  <si>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</si>
  <si>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</si>
  <si>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</si>
  <si>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</si>
  <si>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</si>
  <si>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</si>
  <si>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</si>
  <si>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</si>
  <si>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</si>
  <si>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</si>
  <si>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</si>
  <si>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</si>
  <si>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</si>
  <si>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</si>
  <si>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</si>
  <si>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</si>
  <si>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</si>
  <si>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</si>
  <si>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</si>
  <si>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</si>
  <si>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</si>
  <si>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</si>
  <si>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</si>
  <si>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</si>
  <si>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</si>
  <si>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</si>
  <si>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</si>
  <si>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</si>
  <si>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</si>
  <si>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</si>
  <si>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</si>
  <si>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</si>
  <si>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</si>
  <si>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</si>
  <si>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</si>
  <si>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</si>
  <si>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</si>
  <si>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3"/>
        <charset val="128"/>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</si>
  <si>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</si>
  <si>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</si>
  <si>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</si>
  <si>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</si>
  <si>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charset val="134"/>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</si>
  <si>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family val="3"/>
        <charset val="128"/>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family val="3"/>
        <charset val="128"/>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</si>
  <si>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</si>
  <si>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</si>
  <si>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</si>
  <si>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</si>
  <si>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</si>
  <si>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</si>
  <si>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</si>
  <si>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</si>
  <si>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</si>
  <si>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</si>
  <si>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</si>
  <si>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family val="3"/>
        <charset val="128"/>
      </rPr>
      <t>又は天然マイカ</t>
    </r>
    <r>
      <rPr>
        <sz val="11"/>
        <rFont val="ＭＳ Ｐゴシック"/>
        <family val="3"/>
        <charset val="128"/>
      </rPr>
      <t>に関する質問1への回答が「Yes」の場合、コバルト</t>
    </r>
    <r>
      <rPr>
        <sz val="11"/>
        <color rgb="FF00B050"/>
        <rFont val="ＭＳ Ｐゴシック"/>
        <family val="3"/>
        <charset val="128"/>
      </rPr>
      <t>又は天然マイカ</t>
    </r>
    <r>
      <rPr>
        <sz val="11"/>
        <rFont val="ＭＳ Ｐゴシック"/>
        <family val="3"/>
        <charset val="128"/>
      </rPr>
      <t>についてすべての質問に記入し、貴社のデュー</t>
    </r>
    <r>
      <rPr>
        <sz val="11"/>
        <color rgb="FF00B050"/>
        <rFont val="ＭＳ Ｐゴシック"/>
        <family val="3"/>
        <charset val="128"/>
      </rPr>
      <t>・</t>
    </r>
    <r>
      <rPr>
        <sz val="11"/>
        <rFont val="ＭＳ Ｐゴシック"/>
        <family val="3"/>
        <charset val="128"/>
      </rPr>
      <t>ディリジェンスプログラム全体に関する下記のデュー</t>
    </r>
    <r>
      <rPr>
        <sz val="11"/>
        <color rgb="FF00B050"/>
        <rFont val="ＭＳ Ｐゴシック"/>
        <family val="3"/>
        <charset val="128"/>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</si>
  <si>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</si>
  <si>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</si>
  <si>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</si>
  <si>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</si>
  <si>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charset val="134"/>
      </rPr>
      <t>1. 此问题用于确定</t>
    </r>
    <r>
      <rPr>
        <sz val="11"/>
        <color rgb="FFFF0000"/>
        <rFont val="SimSun"/>
        <charset val="134"/>
      </rPr>
      <t>钴或天然云母</t>
    </r>
    <r>
      <rPr>
        <sz val="11"/>
        <color rgb="FF000000"/>
        <rFont val="SimSun"/>
        <charset val="134"/>
      </rPr>
      <t>是否在报告要求的范围内。此问题的答复用于排除任何痕量级杂质或自然生成的副产品。
此问题询问是否有任何钴</t>
    </r>
    <r>
      <rPr>
        <sz val="11"/>
        <color rgb="FFFF0000"/>
        <rFont val="SimSun"/>
        <charset val="134"/>
      </rPr>
      <t>或天然云母</t>
    </r>
    <r>
      <rPr>
        <sz val="11"/>
        <color rgb="FF000000"/>
        <rFont val="SimSun"/>
        <charset val="134"/>
      </rPr>
      <t>在贵公司生产的产品（包括化合物）中用作原材料、组件或添加物。原材料、组件、添加物、磨具和切削工具中的杂质不在此调查范围。
此问题的有效答复为</t>
    </r>
    <r>
      <rPr>
        <sz val="11"/>
        <color rgb="FFFF0000"/>
        <rFont val="SimSun"/>
        <charset val="134"/>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</si>
  <si>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family val="3"/>
        <charset val="128"/>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family val="3"/>
        <charset val="128"/>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family val="3"/>
        <charset val="128"/>
      </rPr>
      <t>本申告適用外</t>
    </r>
    <r>
      <rPr>
        <sz val="11"/>
        <color rgb="FFFF0000"/>
        <rFont val="ＭＳ Ｐゴシック"/>
        <family val="3"/>
        <charset val="128"/>
      </rPr>
      <t>）」で回答してください。「Not applicable for this declaration（</t>
    </r>
    <r>
      <rPr>
        <sz val="11"/>
        <color rgb="FF00B050"/>
        <rFont val="ＭＳ Ｐゴシック"/>
        <family val="3"/>
        <charset val="128"/>
      </rPr>
      <t>本申告適用外</t>
    </r>
    <r>
      <rPr>
        <sz val="11"/>
        <color rgb="FFFF0000"/>
        <rFont val="ＭＳ Ｐゴシック"/>
        <family val="3"/>
        <charset val="128"/>
      </rPr>
      <t>）」は、</t>
    </r>
    <r>
      <rPr>
        <sz val="11"/>
        <color rgb="FF00B050"/>
        <rFont val="ＭＳ Ｐゴシック"/>
        <family val="3"/>
        <charset val="128"/>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</si>
  <si>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</si>
  <si>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</si>
  <si>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</si>
  <si>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</si>
  <si>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</si>
  <si>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</si>
  <si>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</si>
  <si>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</si>
  <si>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</si>
  <si>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</si>
  <si>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charset val="134"/>
      </rPr>
      <t>2. 对于对问题 1 答复“是”的每个情况，必须为</t>
    </r>
    <r>
      <rPr>
        <sz val="11"/>
        <color rgb="FFFF0000"/>
        <rFont val="SimSun"/>
        <charset val="134"/>
      </rPr>
      <t>钴和/或云母</t>
    </r>
    <r>
      <rPr>
        <sz val="11"/>
        <color rgb="FF000000"/>
        <rFont val="SimSun"/>
        <charset val="134"/>
      </rPr>
      <t>回答此问题。这是两个问题中的第一个问题，其答复用来确定</t>
    </r>
    <r>
      <rPr>
        <sz val="11"/>
        <color rgb="FFFF0000"/>
        <rFont val="SimSun"/>
        <charset val="134"/>
      </rPr>
      <t>钴或云母</t>
    </r>
    <r>
      <rPr>
        <sz val="11"/>
        <color rgb="FF000000"/>
        <rFont val="SimSun"/>
        <charset val="134"/>
      </rPr>
      <t>是否在冲突矿产报告模版的范围内。此问题取决于问题和对问题 1 的答复。此问题旨在确定在产品生产过程中有意添加或包含的</t>
    </r>
    <r>
      <rPr>
        <sz val="11"/>
        <color rgb="FFFF0000"/>
        <rFont val="SimSun"/>
        <charset val="134"/>
      </rPr>
      <t>钴和云母</t>
    </r>
    <r>
      <rPr>
        <sz val="11"/>
        <color rgb="FF000000"/>
        <rFont val="SimSun"/>
        <charset val="134"/>
      </rPr>
      <t>（若一定数量的</t>
    </r>
    <r>
      <rPr>
        <sz val="11"/>
        <color rgb="FFFF0000"/>
        <rFont val="SimSun"/>
        <charset val="134"/>
      </rPr>
      <t>钴和云母</t>
    </r>
    <r>
      <rPr>
        <sz val="11"/>
        <color rgb="FF000000"/>
        <rFont val="SimSun"/>
        <charset val="134"/>
      </rPr>
      <t>仍保留在成品中）。这包括可能并非要成为成品中的一部分以及可能并非对产品的功能有必要，而只是作为生产过程的残留物存在的</t>
    </r>
    <r>
      <rPr>
        <sz val="11"/>
        <color rgb="FFFF0000"/>
        <rFont val="SimSun"/>
        <charset val="134"/>
      </rPr>
      <t>钴和云母</t>
    </r>
    <r>
      <rPr>
        <sz val="11"/>
        <color rgb="FF000000"/>
        <rFont val="SimSun"/>
        <charset val="134"/>
      </rPr>
      <t>。在很多情况下，制造商可能已在生产过程中试图除去或促进消耗</t>
    </r>
    <r>
      <rPr>
        <sz val="11"/>
        <color rgb="FFFF0000"/>
        <rFont val="SimSun"/>
        <charset val="134"/>
      </rPr>
      <t>钴和云母</t>
    </r>
    <r>
      <rPr>
        <sz val="11"/>
        <color rgb="FF000000"/>
        <rFont val="SimSun"/>
        <charset val="134"/>
      </rPr>
      <t>，但还是有一定数量的</t>
    </r>
    <r>
      <rPr>
        <sz val="11"/>
        <color rgb="FFFF0000"/>
        <rFont val="SimSun"/>
        <charset val="134"/>
      </rPr>
      <t>钴和云母</t>
    </r>
    <r>
      <rPr>
        <sz val="11"/>
        <color rgb="FF000000"/>
        <rFont val="SimSun"/>
        <charset val="134"/>
      </rPr>
      <t>残留。若在生产过程中添加或纳入的</t>
    </r>
    <r>
      <rPr>
        <sz val="11"/>
        <color rgb="FFFF0000"/>
        <rFont val="SimSun"/>
        <charset val="134"/>
      </rPr>
      <t>钴或云母</t>
    </r>
    <r>
      <rPr>
        <sz val="11"/>
        <color rgb="FF000000"/>
        <rFont val="SimSun"/>
        <charset val="134"/>
      </rPr>
      <t>被完全移除，因此在该过程完成后，将没有</t>
    </r>
    <r>
      <rPr>
        <sz val="11"/>
        <color rgb="FFFF0000"/>
        <rFont val="SimSun"/>
        <charset val="134"/>
      </rPr>
      <t>钴或云母</t>
    </r>
    <r>
      <rPr>
        <sz val="11"/>
        <color rgb="FF000000"/>
        <rFont val="SimSun"/>
        <charset val="134"/>
      </rPr>
      <t>残留，对此问题的答复将是否。
必须为</t>
    </r>
    <r>
      <rPr>
        <sz val="11"/>
        <color rgb="FFFF0000"/>
        <rFont val="SimSun"/>
        <charset val="134"/>
      </rPr>
      <t>钴或云母</t>
    </r>
    <r>
      <rPr>
        <sz val="11"/>
        <color rgb="FF000000"/>
        <rFont val="SimSun"/>
        <charset val="134"/>
      </rPr>
      <t>回答这个问题。此问题的有效答复为</t>
    </r>
    <r>
      <rPr>
        <sz val="11"/>
        <color rgb="FFFF0000"/>
        <rFont val="SimSun"/>
        <charset val="134"/>
      </rPr>
      <t>“是”、“否”、“不知道”</t>
    </r>
    <r>
      <rPr>
        <sz val="11"/>
        <color rgb="FF000000"/>
        <rFont val="SimSun"/>
        <charset val="134"/>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</si>
  <si>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family val="3"/>
        <charset val="128"/>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family val="3"/>
        <charset val="128"/>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family val="3"/>
        <charset val="128"/>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family val="3"/>
        <charset val="128"/>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</si>
  <si>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</si>
  <si>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</si>
  <si>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</si>
  <si>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</si>
  <si>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charset val="134"/>
      </rPr>
      <t xml:space="preserve">3. </t>
    </r>
    <r>
      <rPr>
        <sz val="11"/>
        <color rgb="FF000000"/>
        <rFont val="SimSun"/>
        <charset val="134"/>
      </rPr>
      <t>此申报是要确定一种产品或多种产品中钴或天然云母的任何部分的源产地是受冲突影响和高风险地区 (CAHRA)。如果供应链中的任何冶炼厂</t>
    </r>
    <r>
      <rPr>
        <sz val="11"/>
        <color rgb="FFFF0000"/>
        <rFont val="SimSun"/>
        <charset val="134"/>
      </rPr>
      <t>从 CAHRA 进行采购，</t>
    </r>
    <r>
      <rPr>
        <sz val="11"/>
        <color rgb="FF000000"/>
        <rFont val="SimSun"/>
        <charset val="134"/>
      </rPr>
      <t>无论此冶炼厂是否经过独立审计，则对此问题的答复应为“是”。</t>
    </r>
    <r>
      <rPr>
        <sz val="11"/>
        <color rgb="FFFF0000"/>
        <rFont val="SimSun"/>
        <charset val="134"/>
      </rPr>
      <t xml:space="preserve">
为钴</t>
    </r>
    <r>
      <rPr>
        <sz val="11"/>
        <color rgb="FF000000"/>
        <rFont val="SimSun"/>
        <charset val="134"/>
      </rPr>
      <t>回答此问题时，答案应该是“是”、“否”、“不知道”或者“仅刚果民主共和国”。</t>
    </r>
    <r>
      <rPr>
        <sz val="11"/>
        <color rgb="FFFF0000"/>
        <rFont val="SimSun"/>
        <charset val="134"/>
      </rPr>
      <t>为云母回答此问题时，答案应该是“是”、“否”、“不知道”或者“仅印度和/或马达加斯加”。</t>
    </r>
    <r>
      <rPr>
        <sz val="11"/>
        <color rgb="FF000000"/>
        <rFont val="SimSun"/>
        <charset val="134"/>
      </rPr>
      <t xml:space="preserve"> 如果回答“是”，请在备注部分提供证明。回答“不知道”是可接受的。如果对问题 1 </t>
    </r>
    <r>
      <rPr>
        <sz val="11"/>
        <color rgb="FFFF0000"/>
        <rFont val="SimSun"/>
        <charset val="134"/>
      </rPr>
      <t xml:space="preserve">和 2 </t>
    </r>
    <r>
      <rPr>
        <sz val="11"/>
        <color rgb="FF000000"/>
        <rFont val="SimSun"/>
        <charset val="134"/>
      </rPr>
      <t>的答复为“是”，则必须为钴或天然云母回答此问题。</t>
    </r>
  </si>
  <si>
    <r>
      <t>3.これは、製品または複数の製品に含まれるコバルト</t>
    </r>
    <r>
      <rPr>
        <sz val="11"/>
        <color rgb="FF00B050"/>
        <rFont val="ＭＳ Ｐゴシック"/>
        <family val="3"/>
        <charset val="128"/>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family val="3"/>
        <charset val="128"/>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family val="3"/>
        <charset val="128"/>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family val="3"/>
        <charset val="128"/>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</si>
  <si>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</si>
  <si>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</si>
  <si>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</si>
  <si>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</si>
  <si>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charset val="134"/>
      </rPr>
      <t>4. 此申报确定产品中包含的</t>
    </r>
    <r>
      <rPr>
        <sz val="11"/>
        <color rgb="FFFF0000"/>
        <rFont val="SimSun"/>
        <charset val="134"/>
      </rPr>
      <t>钴</t>
    </r>
    <r>
      <rPr>
        <sz val="11"/>
        <color rgb="FF000000"/>
        <rFont val="SimSun"/>
        <charset val="134"/>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charset val="134"/>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</si>
  <si>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family val="3"/>
        <charset val="128"/>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</si>
  <si>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</si>
  <si>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</si>
  <si>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</si>
  <si>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</si>
  <si>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</si>
  <si>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family val="3"/>
        <charset val="128"/>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</si>
  <si>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</si>
  <si>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</si>
  <si>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</si>
  <si>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</si>
  <si>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charset val="134"/>
      </rPr>
      <t>6. 此问题是要核实供应商是否有理由相信他们已识别出提供此申报涵盖的产品中的</t>
    </r>
    <r>
      <rPr>
        <sz val="11"/>
        <color rgb="FFFF0000"/>
        <rFont val="SimSun"/>
        <charset val="134"/>
      </rPr>
      <t>钴或天然云母</t>
    </r>
    <r>
      <rPr>
        <sz val="11"/>
        <color rgb="FF000000"/>
        <rFont val="SimSun"/>
        <charset val="134"/>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</si>
  <si>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family val="3"/>
        <charset val="128"/>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</si>
  <si>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</si>
  <si>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</si>
  <si>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</si>
  <si>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</si>
  <si>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</si>
  <si>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</si>
  <si>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</si>
  <si>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</si>
  <si>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</si>
  <si>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</si>
  <si>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charset val="134"/>
      </rPr>
      <t xml:space="preserve">问题 </t>
    </r>
    <r>
      <rPr>
        <sz val="11"/>
        <color rgb="FFFF0000"/>
        <rFont val="SimSun"/>
        <charset val="134"/>
      </rPr>
      <t>A – G</t>
    </r>
    <r>
      <rPr>
        <sz val="11"/>
        <color rgb="FF000000"/>
        <rFont val="SimSun"/>
        <charset val="134"/>
      </rPr>
      <t xml:space="preserve"> 回答说明（69 - </t>
    </r>
    <r>
      <rPr>
        <sz val="11"/>
        <color rgb="FFFF0000"/>
        <rFont val="SimSun"/>
        <charset val="134"/>
      </rPr>
      <t>83</t>
    </r>
    <r>
      <rPr>
        <sz val="11"/>
        <color rgb="FF000000"/>
        <rFont val="SimSun"/>
        <charset val="134"/>
      </rPr>
      <t xml:space="preserve"> 行）。</t>
    </r>
    <r>
      <rPr>
        <sz val="11"/>
        <color rgb="FFFF0000"/>
        <rFont val="SimSun"/>
        <charset val="134"/>
      </rPr>
      <t>如果为钴或天然云母回答问题 1 和 2 的答复为“是”，则必须回答问题 A 到 G。</t>
    </r>
    <r>
      <rPr>
        <sz val="11"/>
        <color rgb="FF000000"/>
        <rFont val="SimSun"/>
        <charset val="134"/>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</si>
  <si>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family val="3"/>
        <charset val="128"/>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</si>
  <si>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</si>
  <si>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</si>
  <si>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</si>
  <si>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</si>
  <si>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charset val="134"/>
      </rPr>
      <t>G</t>
    </r>
    <r>
      <rPr>
        <sz val="11"/>
        <rFont val="SimSun"/>
        <family val="2"/>
      </rPr>
      <t xml:space="preserve"> 旨在评估贵公司钴</t>
    </r>
    <r>
      <rPr>
        <sz val="11"/>
        <color rgb="FFFF0000"/>
        <rFont val="SimSun"/>
        <charset val="134"/>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</si>
  <si>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family val="3"/>
        <charset val="128"/>
      </rPr>
      <t>・</t>
    </r>
    <r>
      <rPr>
        <sz val="11"/>
        <rFont val="ＭＳ Ｐゴシック"/>
        <family val="3"/>
        <charset val="128"/>
      </rPr>
      <t>ディリジェンスガイダンス」は、「デュー</t>
    </r>
    <r>
      <rPr>
        <sz val="11"/>
        <color rgb="FF00B050"/>
        <rFont val="ＭＳ Ｐゴシック"/>
        <family val="3"/>
        <charset val="128"/>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family val="3"/>
        <charset val="128"/>
      </rPr>
      <t>マイカ</t>
    </r>
    <r>
      <rPr>
        <sz val="11"/>
        <rFont val="ＭＳ Ｐゴシック"/>
        <family val="3"/>
        <charset val="128"/>
      </rPr>
      <t>調達のデュー</t>
    </r>
    <r>
      <rPr>
        <sz val="11"/>
        <color rgb="FF00B050"/>
        <rFont val="ＭＳ Ｐゴシック"/>
        <family val="3"/>
        <charset val="128"/>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</si>
  <si>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</si>
  <si>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</si>
  <si>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</si>
  <si>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</si>
  <si>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</si>
  <si>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</si>
  <si>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</si>
  <si>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</si>
  <si>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</si>
  <si>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</si>
  <si>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charset val="134"/>
      </rPr>
      <t>B. 此申报</t>
    </r>
    <r>
      <rPr>
        <sz val="11"/>
        <color rgb="FFFF0000"/>
        <rFont val="SimSun"/>
        <charset val="134"/>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</si>
  <si>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</si>
  <si>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</si>
  <si>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</si>
  <si>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</si>
  <si>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</si>
  <si>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charset val="134"/>
      </rPr>
      <t>C. 此申报是要确定公司是否要求其直接供应商从经独立验证的冶炼厂</t>
    </r>
    <r>
      <rPr>
        <sz val="11"/>
        <color rgb="FFFF0000"/>
        <rFont val="SimSun"/>
        <charset val="134"/>
      </rPr>
      <t>和加工厂</t>
    </r>
    <r>
      <rPr>
        <sz val="11"/>
        <color rgb="FF000000"/>
        <rFont val="SimSun"/>
        <charset val="134"/>
      </rPr>
      <t>处采购钴</t>
    </r>
    <r>
      <rPr>
        <sz val="11"/>
        <color rgb="FFFF0000"/>
        <rFont val="SimSun"/>
        <charset val="134"/>
      </rPr>
      <t>和/或天然云母</t>
    </r>
    <r>
      <rPr>
        <sz val="11"/>
        <color rgb="FF000000"/>
        <rFont val="SimSun"/>
        <charset val="134"/>
      </rPr>
      <t>。以“是”或“否”来</t>
    </r>
    <r>
      <rPr>
        <sz val="11"/>
        <color rgb="FFFF0000"/>
        <rFont val="SimSun"/>
        <charset val="134"/>
      </rPr>
      <t>为钴</t>
    </r>
    <r>
      <rPr>
        <sz val="11"/>
        <color rgb="FF000000"/>
        <rFont val="SimSun"/>
        <charset val="134"/>
      </rPr>
      <t>答复此问题。</t>
    </r>
    <r>
      <rPr>
        <sz val="11"/>
        <color rgb="FFFF0000"/>
        <rFont val="SimSun"/>
        <charset val="134"/>
      </rPr>
      <t>为云母回答此问题时的答案应该是“是”、“是，当多个加工厂已被验证”或“否”。</t>
    </r>
    <r>
      <rPr>
        <sz val="11"/>
        <color rgb="FF000000"/>
        <rFont val="SimSun"/>
        <charset val="134"/>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</si>
  <si>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family val="3"/>
        <charset val="128"/>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family val="3"/>
        <charset val="128"/>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family val="3"/>
        <charset val="128"/>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</si>
  <si>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</si>
  <si>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</si>
  <si>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</si>
  <si>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</si>
  <si>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</si>
  <si>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3"/>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3"/>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3"/>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3"/>
        <charset val="128"/>
      </rPr>
      <t>・</t>
    </r>
    <r>
      <rPr>
        <sz val="11"/>
        <color rgb="FFFF0000"/>
        <rFont val="ＭＳ Ｐゴシック"/>
        <family val="3"/>
        <charset val="128"/>
      </rPr>
      <t>ディリジェンス対策を説明してください（例：OECDデュー</t>
    </r>
    <r>
      <rPr>
        <sz val="11"/>
        <color rgb="FF00B050"/>
        <rFont val="ＭＳ Ｐゴシック"/>
        <family val="3"/>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</si>
  <si>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</si>
  <si>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</si>
  <si>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</si>
  <si>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</si>
  <si>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</si>
  <si>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3"/>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</si>
  <si>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</si>
  <si>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</si>
  <si>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</si>
  <si>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</si>
  <si>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</si>
  <si>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</si>
  <si>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</si>
  <si>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</si>
  <si>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</si>
  <si>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</si>
  <si>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</si>
  <si>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</si>
  <si>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</si>
  <si>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</si>
  <si>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</si>
  <si>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</si>
  <si>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</si>
  <si>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</si>
  <si>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</si>
  <si>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</si>
  <si>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</si>
  <si>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</si>
  <si>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</si>
  <si>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3"/>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</si>
  <si>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</si>
  <si>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</si>
  <si>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</si>
  <si>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</si>
  <si>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</si>
  <si>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</si>
  <si>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</si>
  <si>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</si>
  <si>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</si>
  <si>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</si>
  <si>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</si>
  <si>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</si>
  <si>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</si>
  <si>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</si>
  <si>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</si>
  <si>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</si>
  <si>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</si>
  <si>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</si>
  <si>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</si>
  <si>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</si>
  <si>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</si>
  <si>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</si>
  <si>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</si>
  <si>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</si>
  <si>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</si>
  <si>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</si>
  <si>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</si>
  <si>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</si>
  <si>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</si>
  <si>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</si>
  <si>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</si>
  <si>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</si>
  <si>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</si>
  <si>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</si>
  <si>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</si>
  <si>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</si>
  <si>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</si>
  <si>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</si>
  <si>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</si>
  <si>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</si>
  <si>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</si>
  <si>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</si>
  <si>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</si>
  <si>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</si>
  <si>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</si>
  <si>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</si>
  <si>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</si>
  <si>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</si>
  <si>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</si>
  <si>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</si>
  <si>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</si>
  <si>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</si>
  <si>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</si>
  <si>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</si>
  <si>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</si>
  <si>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</si>
  <si>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</si>
  <si>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</si>
  <si>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</si>
  <si>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</si>
  <si>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</si>
  <si>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</si>
  <si>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</si>
  <si>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</si>
  <si>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</si>
  <si>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</si>
  <si>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</si>
  <si>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</si>
  <si>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</si>
  <si>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</si>
  <si>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</si>
  <si>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</si>
  <si>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</si>
  <si>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</si>
  <si>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</si>
  <si>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</si>
  <si>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</si>
  <si>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</si>
  <si>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</si>
  <si>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</si>
  <si>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</si>
  <si>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</si>
  <si>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</si>
  <si>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</si>
  <si>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</si>
  <si>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</si>
  <si>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</si>
  <si>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</si>
  <si>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</si>
  <si>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</si>
  <si>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</si>
  <si>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</si>
  <si>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</si>
  <si>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</si>
  <si>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</si>
  <si>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</si>
  <si>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</si>
  <si>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</si>
  <si>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</si>
  <si>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</si>
  <si>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</si>
  <si>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</si>
  <si>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</si>
  <si>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</si>
  <si>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</si>
  <si>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</si>
  <si>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</si>
  <si>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</si>
  <si>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</si>
  <si>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</si>
  <si>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</si>
  <si>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</si>
  <si>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</si>
  <si>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</si>
  <si>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</si>
  <si>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</si>
  <si>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</si>
  <si>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</si>
  <si>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</si>
  <si>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</si>
  <si>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</si>
  <si>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</si>
  <si>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</si>
  <si>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</si>
  <si>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</si>
  <si>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</si>
  <si>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</si>
  <si>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</si>
  <si>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</si>
  <si>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</si>
  <si>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</si>
  <si>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</si>
  <si>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</si>
  <si>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</si>
  <si>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</si>
  <si>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</si>
  <si>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</si>
  <si>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</si>
  <si>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</si>
  <si>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</si>
  <si>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</si>
  <si>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</si>
  <si>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</si>
  <si>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</si>
  <si>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</si>
  <si>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</si>
  <si>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</si>
  <si>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</si>
  <si>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</si>
  <si>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</si>
  <si>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</si>
  <si>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</si>
  <si>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</si>
  <si>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</si>
  <si>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</si>
  <si>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</si>
  <si>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</si>
  <si>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</si>
  <si>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</si>
  <si>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</si>
  <si>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</si>
  <si>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</si>
  <si>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</si>
  <si>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</si>
  <si>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</si>
  <si>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</si>
  <si>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</si>
  <si>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</si>
  <si>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</si>
  <si>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</si>
  <si>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</si>
  <si>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</si>
  <si>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</si>
  <si>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</si>
  <si>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</si>
  <si>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</si>
  <si>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</si>
  <si>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</si>
  <si>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</si>
  <si>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3"/>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</si>
  <si>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</si>
  <si>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</si>
  <si>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</si>
  <si>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</si>
  <si>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</si>
  <si>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</si>
  <si>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</si>
  <si>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</si>
  <si>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</si>
  <si>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</si>
  <si>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</si>
  <si>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</si>
  <si>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</si>
  <si>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</si>
  <si>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</si>
  <si>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</si>
  <si>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</si>
  <si>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</si>
  <si>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</si>
  <si>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</si>
  <si>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</si>
  <si>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</si>
  <si>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3"/>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</si>
  <si>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</si>
  <si>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</si>
  <si>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</si>
  <si>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</si>
  <si>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</si>
  <si>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3"/>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</si>
  <si>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</si>
  <si>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</si>
  <si>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</si>
  <si>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</si>
  <si>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</si>
  <si>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</si>
  <si>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</si>
  <si>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</si>
  <si>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</si>
  <si>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</si>
  <si>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</si>
  <si>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</si>
  <si>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</si>
  <si>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</si>
  <si>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</si>
  <si>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</si>
  <si>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</si>
  <si>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</si>
  <si>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</si>
  <si>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</si>
  <si>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</si>
  <si>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</si>
  <si>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</si>
  <si>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</si>
  <si>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</si>
  <si>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</si>
  <si>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</si>
  <si>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</si>
  <si>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</si>
  <si>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</si>
  <si>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</si>
  <si>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</si>
  <si>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</si>
  <si>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</si>
  <si>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</si>
  <si>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</si>
  <si>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</si>
  <si>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</si>
  <si>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</si>
  <si>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</si>
  <si>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</si>
  <si>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</si>
  <si>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</si>
  <si>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</si>
  <si>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</si>
  <si>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</si>
  <si>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</si>
  <si>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</si>
  <si>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</si>
  <si>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</si>
  <si>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</si>
  <si>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</si>
  <si>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</si>
  <si>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</si>
  <si>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</si>
  <si>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</si>
  <si>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</si>
  <si>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</si>
  <si>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</si>
  <si>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</si>
  <si>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</si>
  <si>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</si>
  <si>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</si>
  <si>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</si>
  <si>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</si>
  <si>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</si>
  <si>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</si>
  <si>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</si>
  <si>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</si>
  <si>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</si>
  <si>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</si>
  <si>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</si>
  <si>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</si>
  <si>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</si>
  <si>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</si>
  <si>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</si>
  <si>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</si>
  <si>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</si>
  <si>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</si>
  <si>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</si>
  <si>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</si>
  <si>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</si>
  <si>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</si>
  <si>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</si>
  <si>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</si>
  <si>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3"/>
        <charset val="128"/>
      </rPr>
      <t>・</t>
    </r>
    <r>
      <rPr>
        <sz val="11"/>
        <rFont val="ＭＳ Ｐゴシック"/>
        <family val="3"/>
        <charset val="128"/>
      </rPr>
      <t>ディリジェンスガイダンス（OECDガイダンス）はデュー</t>
    </r>
    <r>
      <rPr>
        <sz val="11"/>
        <color theme="8"/>
        <rFont val="ＭＳ Ｐゴシック"/>
        <family val="3"/>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</si>
  <si>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</si>
  <si>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</si>
  <si>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</si>
  <si>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</si>
  <si>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</si>
  <si>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3"/>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</si>
  <si>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</si>
  <si>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</si>
  <si>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</si>
  <si>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</si>
  <si>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</si>
  <si>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family val="3"/>
        <charset val="128"/>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</si>
  <si>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</si>
  <si>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</si>
  <si>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</si>
  <si>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</si>
  <si>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</si>
  <si>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3"/>
        <charset val="128"/>
      </rPr>
      <t>・</t>
    </r>
    <r>
      <rPr>
        <sz val="11"/>
        <rFont val="ＭＳ Ｐゴシック"/>
        <family val="3"/>
        <charset val="128"/>
      </rPr>
      <t>ディリジェンスガイダンスを策定した。OECDデュー</t>
    </r>
    <r>
      <rPr>
        <sz val="11"/>
        <color theme="8"/>
        <rFont val="ＭＳ Ｐゴシック"/>
        <family val="3"/>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</si>
  <si>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</si>
  <si>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</si>
  <si>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</si>
  <si>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</si>
  <si>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</si>
  <si>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3"/>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</si>
  <si>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</si>
  <si>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</si>
  <si>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</si>
  <si>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</si>
  <si>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</si>
  <si>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3"/>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</si>
  <si>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</si>
  <si>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</si>
  <si>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</si>
  <si>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</si>
  <si>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</si>
  <si>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family val="3"/>
        <charset val="128"/>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family val="3"/>
        <charset val="128"/>
      </rPr>
      <t>マイカ</t>
    </r>
    <r>
      <rPr>
        <sz val="11"/>
        <color rgb="FFFF0000"/>
        <rFont val="ＭＳ Ｐゴシック"/>
        <family val="3"/>
        <charset val="128"/>
      </rPr>
      <t>以外の成分を</t>
    </r>
    <r>
      <rPr>
        <sz val="11"/>
        <color rgb="FF00B050"/>
        <rFont val="ＭＳ Ｐゴシック"/>
        <family val="3"/>
        <charset val="128"/>
      </rPr>
      <t>マイカ</t>
    </r>
    <r>
      <rPr>
        <sz val="11"/>
        <color rgb="FFFF0000"/>
        <rFont val="ＭＳ Ｐゴシック"/>
        <family val="3"/>
        <charset val="128"/>
      </rPr>
      <t>成分から分離し、川下の製造プロセスで使用するために複数の等級の</t>
    </r>
    <r>
      <rPr>
        <sz val="11"/>
        <color rgb="FF00B050"/>
        <rFont val="ＭＳ Ｐゴシック"/>
        <family val="3"/>
        <charset val="128"/>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</si>
  <si>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</si>
  <si>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</si>
  <si>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</si>
  <si>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</si>
  <si>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</si>
  <si>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</si>
  <si>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</si>
  <si>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</si>
  <si>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</si>
  <si>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</si>
  <si>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charset val="134"/>
      </rPr>
      <t>回收料或报废料资源是指来自回收的最终用户产品或消费后产品的再生</t>
    </r>
    <r>
      <rPr>
        <sz val="11"/>
        <color rgb="FFFF0000"/>
        <rFont val="SimSun"/>
        <charset val="134"/>
      </rPr>
      <t>钴</t>
    </r>
    <r>
      <rPr>
        <sz val="11"/>
        <color rgb="FF000000"/>
        <rFont val="SimSun"/>
        <charset val="134"/>
      </rPr>
      <t>，或者在产品制造期间产生的</t>
    </r>
    <r>
      <rPr>
        <sz val="11"/>
        <color rgb="FFFF0000"/>
        <rFont val="SimSun"/>
        <charset val="134"/>
      </rPr>
      <t>钴</t>
    </r>
    <r>
      <rPr>
        <sz val="11"/>
        <color rgb="FF000000"/>
        <rFont val="SimSun"/>
        <charset val="134"/>
      </rPr>
      <t>加工废料。再生</t>
    </r>
    <r>
      <rPr>
        <sz val="11"/>
        <color rgb="FFFF0000"/>
        <rFont val="SimSun"/>
        <charset val="134"/>
      </rPr>
      <t>钴</t>
    </r>
    <r>
      <rPr>
        <sz val="11"/>
        <color rgb="FF000000"/>
        <rFont val="SimSun"/>
        <charset val="134"/>
      </rPr>
      <t>包括某些多余的、废弃的、缺陷的和废</t>
    </r>
    <r>
      <rPr>
        <sz val="11"/>
        <color rgb="FFFF0000"/>
        <rFont val="SimSun"/>
        <charset val="134"/>
      </rPr>
      <t>钴</t>
    </r>
    <r>
      <rPr>
        <sz val="11"/>
        <color rgb="FF000000"/>
        <rFont val="SimSun"/>
        <charset val="134"/>
      </rPr>
      <t>等材料，这些材料含有在生产此类金属时适于回收的已精炼或加工金属。再生</t>
    </r>
    <r>
      <rPr>
        <sz val="11"/>
        <color rgb="FFFF0000"/>
        <rFont val="SimSun"/>
        <charset val="134"/>
      </rPr>
      <t>钴</t>
    </r>
    <r>
      <rPr>
        <sz val="11"/>
        <color rgb="FF000000"/>
        <rFont val="SimSun"/>
        <charset val="134"/>
      </rPr>
      <t xml:space="preserve">的定义中不包括部分加工、未加工的矿物或者其他矿石的副产品。
</t>
    </r>
    <r>
      <rPr>
        <sz val="11"/>
        <color rgb="FFFF0000"/>
        <rFont val="SimSun"/>
        <charset val="134"/>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</si>
  <si>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family val="3"/>
        <charset val="128"/>
      </rPr>
      <t>顕著な</t>
    </r>
    <r>
      <rPr>
        <sz val="11"/>
        <color rgb="FFFF0000"/>
        <rFont val="ＭＳ Ｐゴシック"/>
        <family val="3"/>
        <charset val="128"/>
      </rPr>
      <t>使用済み</t>
    </r>
    <r>
      <rPr>
        <sz val="11"/>
        <color rgb="FF00B050"/>
        <rFont val="ＭＳ Ｐゴシック"/>
        <family val="3"/>
        <charset val="128"/>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</si>
  <si>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</si>
  <si>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</si>
  <si>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</si>
  <si>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</si>
  <si>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</si>
  <si>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</si>
  <si>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</si>
  <si>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</si>
  <si>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</si>
  <si>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</si>
  <si>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</si>
  <si>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</si>
  <si>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</si>
  <si>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</si>
  <si>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</si>
  <si>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</si>
  <si>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</si>
  <si>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</si>
  <si>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</si>
  <si>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</si>
  <si>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</si>
  <si>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</si>
  <si>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</si>
  <si>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</si>
  <si>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</si>
  <si>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</si>
  <si>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</si>
  <si>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</si>
  <si>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</si>
  <si>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3"/>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</si>
  <si>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</si>
  <si>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</si>
  <si>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</si>
  <si>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</si>
  <si>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</si>
  <si>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3"/>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3"/>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</si>
  <si>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</si>
  <si>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</si>
  <si>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</si>
  <si>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</si>
  <si>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</si>
  <si>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</si>
  <si>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</si>
  <si>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</si>
  <si>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</si>
  <si>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</si>
  <si>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</si>
  <si>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</si>
  <si>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</si>
  <si>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</si>
  <si>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</si>
  <si>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</si>
  <si>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</si>
  <si>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</si>
  <si>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</si>
  <si>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</si>
  <si>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</si>
  <si>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</si>
  <si>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</si>
  <si>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</si>
  <si>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</si>
  <si>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</si>
  <si>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</si>
  <si>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</si>
  <si>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</si>
  <si>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</si>
  <si>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</si>
  <si>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</si>
  <si>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</si>
  <si>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</si>
  <si>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</si>
  <si>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</si>
  <si>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</si>
  <si>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</si>
  <si>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</si>
  <si>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</si>
  <si>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</si>
  <si>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</si>
  <si>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</si>
  <si>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</si>
  <si>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</si>
  <si>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</si>
  <si>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</si>
  <si>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</si>
  <si>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</si>
  <si>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</si>
  <si>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</si>
  <si>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</si>
  <si>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</si>
  <si>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</si>
  <si>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</si>
  <si>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</si>
  <si>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</si>
  <si>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</si>
  <si>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</si>
  <si>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</si>
  <si>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</si>
  <si>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</si>
  <si>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</si>
  <si>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</si>
  <si>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</si>
  <si>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</si>
  <si>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</si>
  <si>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</si>
  <si>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</si>
  <si>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</si>
  <si>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</si>
  <si>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</si>
  <si>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</si>
  <si>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</si>
  <si>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</si>
  <si>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</si>
  <si>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</si>
  <si>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</si>
  <si>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</si>
  <si>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</si>
  <si>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</si>
  <si>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</si>
  <si>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</si>
  <si>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</si>
  <si>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</si>
  <si>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</si>
  <si>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</si>
  <si>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</si>
  <si>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</si>
  <si>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</si>
  <si>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</si>
  <si>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</si>
  <si>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</si>
  <si>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</si>
  <si>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</si>
  <si>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</si>
  <si>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</si>
  <si>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</si>
  <si>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</si>
  <si>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</si>
  <si>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</si>
  <si>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</si>
  <si>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</si>
  <si>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</si>
  <si>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</si>
  <si>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</si>
  <si>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</si>
  <si>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</si>
  <si>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</si>
  <si>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</si>
  <si>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</si>
  <si>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</si>
  <si>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</si>
  <si>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</si>
  <si>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</si>
  <si>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</si>
  <si>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</si>
  <si>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</si>
  <si>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</si>
  <si>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</si>
  <si>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</si>
  <si>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</si>
  <si>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</si>
  <si>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</si>
  <si>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</si>
  <si>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</si>
  <si>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</si>
  <si>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</si>
  <si>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</si>
  <si>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</si>
  <si>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</si>
  <si>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</si>
  <si>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</si>
  <si>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</si>
  <si>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</si>
  <si>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</si>
  <si>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3"/>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</si>
  <si>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</si>
  <si>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</si>
  <si>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</si>
  <si>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</si>
  <si>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</si>
  <si>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family val="3"/>
        <charset val="128"/>
      </rPr>
      <t>マイカ</t>
    </r>
    <r>
      <rPr>
        <sz val="11"/>
        <rFont val="ＭＳ Ｐゴシック"/>
        <family val="3"/>
        <charset val="128"/>
      </rPr>
      <t>が意図的に</t>
    </r>
    <r>
      <rPr>
        <sz val="11"/>
        <color rgb="FF00B050"/>
        <rFont val="ＭＳ Ｐゴシック"/>
        <family val="3"/>
        <charset val="128"/>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</si>
  <si>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</si>
  <si>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</si>
  <si>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</si>
  <si>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</si>
  <si>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</si>
  <si>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family val="3"/>
        <charset val="128"/>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</si>
  <si>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</si>
  <si>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</si>
  <si>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</si>
  <si>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</si>
  <si>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</si>
  <si>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3"/>
        <charset val="128"/>
      </rPr>
      <t>製錬業者又は加工業者のいずれか</t>
    </r>
    <r>
      <rPr>
        <sz val="11"/>
        <rFont val="ＭＳ Ｐゴシック"/>
        <family val="3"/>
        <charset val="128"/>
      </rPr>
      <t>が、</t>
    </r>
    <r>
      <rPr>
        <sz val="11"/>
        <color rgb="FF00B050"/>
        <rFont val="ＭＳ Ｐゴシック"/>
        <family val="3"/>
        <charset val="128"/>
      </rPr>
      <t>紛争地域および高リスク地域をコバルト又は天然マイカの原産地と</t>
    </r>
    <r>
      <rPr>
        <sz val="11"/>
        <rFont val="ＭＳ Ｐゴシック"/>
        <family val="3"/>
        <charset val="128"/>
      </rPr>
      <t>していますか？（OECDデュー</t>
    </r>
    <r>
      <rPr>
        <sz val="11"/>
        <color theme="8"/>
        <rFont val="ＭＳ Ｐゴシック"/>
        <family val="3"/>
        <charset val="128"/>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</si>
  <si>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</si>
  <si>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</si>
  <si>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</si>
  <si>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</si>
  <si>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</si>
  <si>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</si>
  <si>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</si>
  <si>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</si>
  <si>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</si>
  <si>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</si>
  <si>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</si>
  <si>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</si>
  <si>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</si>
  <si>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</si>
  <si>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</si>
  <si>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</si>
  <si>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charset val="134"/>
      </rPr>
      <t>6) 您是否识别出为贵公司的供应链供应钴</t>
    </r>
    <r>
      <rPr>
        <sz val="11"/>
        <color rgb="FFFF0000"/>
        <rFont val="SimSun"/>
        <charset val="134"/>
      </rPr>
      <t>或天然云母</t>
    </r>
    <r>
      <rPr>
        <sz val="11"/>
        <color rgb="FF000000"/>
        <rFont val="SimSun"/>
        <charset val="134"/>
      </rPr>
      <t>的所有冶炼厂</t>
    </r>
    <r>
      <rPr>
        <sz val="11"/>
        <color rgb="FFFF0000"/>
        <rFont val="SimSun"/>
        <charset val="134"/>
      </rPr>
      <t>或加工厂</t>
    </r>
    <r>
      <rPr>
        <sz val="11"/>
        <color rgb="FF000000"/>
        <rFont val="SimSun"/>
        <charset val="134"/>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</si>
  <si>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family val="3"/>
        <charset val="128"/>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</si>
  <si>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</si>
  <si>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</si>
  <si>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</si>
  <si>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</si>
  <si>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</si>
  <si>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</si>
  <si>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</si>
  <si>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</si>
  <si>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</si>
  <si>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</si>
  <si>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</si>
  <si>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</si>
  <si>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</si>
  <si>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</si>
  <si>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</si>
  <si>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</si>
  <si>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family val="3"/>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</si>
  <si>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</si>
  <si>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</si>
  <si>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</si>
  <si>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</si>
  <si>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family val="3"/>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</si>
  <si>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</si>
  <si>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</si>
  <si>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</si>
  <si>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</si>
  <si>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3"/>
        <charset val="128"/>
      </rPr>
      <t>C</t>
    </r>
    <r>
      <rPr>
        <i/>
        <sz val="11"/>
        <rFont val="ＭＳ Ｐゴシック"/>
        <family val="3"/>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3"/>
        <charset val="128"/>
      </rPr>
      <t xml:space="preserve">This question should be </t>
    </r>
    <r>
      <rPr>
        <i/>
        <sz val="11"/>
        <rFont val="ＭＳ Ｐゴシック"/>
        <family val="3"/>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</si>
  <si>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</si>
  <si>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</si>
  <si>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</si>
  <si>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</si>
  <si>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charset val="134"/>
      </rPr>
      <t>C. 贵公司是否要求贵公司的直接供应商从尽职调查实践经独立第三方审计计划验证过的冶炼厂采购钴</t>
    </r>
    <r>
      <rPr>
        <sz val="11"/>
        <color rgb="FFFF0000"/>
        <rFont val="SimSun"/>
        <charset val="134"/>
      </rPr>
      <t>或从拥有相同资质的加工厂采购天然云母</t>
    </r>
    <r>
      <rPr>
        <sz val="11"/>
        <color rgb="FF000000"/>
        <rFont val="SimSun"/>
        <charset val="134"/>
      </rPr>
      <t>？</t>
    </r>
  </si>
  <si>
    <r>
      <t>C.貴社は直接サプライヤーに対し、独立民間監査会社の監査プログラムによりデュー</t>
    </r>
    <r>
      <rPr>
        <sz val="11"/>
        <color rgb="FF00B050"/>
        <rFont val="ＭＳ Ｐゴシック"/>
        <family val="3"/>
        <charset val="128"/>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family val="3"/>
        <charset val="128"/>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</si>
  <si>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</si>
  <si>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</si>
  <si>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</si>
  <si>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</si>
  <si>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family val="3"/>
        <charset val="128"/>
      </rPr>
      <t>のための</t>
    </r>
    <r>
      <rPr>
        <sz val="11"/>
        <rFont val="ＭＳ Ｐゴシック"/>
        <family val="3"/>
        <charset val="128"/>
      </rPr>
      <t>デュー</t>
    </r>
    <r>
      <rPr>
        <sz val="11"/>
        <color rgb="FF00B050"/>
        <rFont val="ＭＳ Ｐゴシック"/>
        <family val="3"/>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</si>
  <si>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</si>
  <si>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</si>
  <si>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</si>
  <si>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</si>
  <si>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charset val="134"/>
      </rPr>
      <t>E. 贵公司是否针对相关供应商进行钴</t>
    </r>
    <r>
      <rPr>
        <sz val="11"/>
        <color rgb="FFFF0000"/>
        <rFont val="SimSun"/>
        <charset val="134"/>
      </rPr>
      <t>和/或天然云母</t>
    </r>
    <r>
      <rPr>
        <sz val="11"/>
        <color rgb="FF000000"/>
        <rFont val="SimSun"/>
        <charset val="134"/>
      </rPr>
      <t>供应链调查？</t>
    </r>
  </si>
  <si>
    <r>
      <t>E.貴社は関連</t>
    </r>
    <r>
      <rPr>
        <sz val="11"/>
        <color rgb="FF00B050"/>
        <rFont val="ＭＳ Ｐゴシック"/>
        <family val="3"/>
        <charset val="128"/>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family val="3"/>
        <charset val="128"/>
      </rPr>
      <t>マイカ</t>
    </r>
    <r>
      <rPr>
        <sz val="11"/>
        <rFont val="ＭＳ Ｐゴシック"/>
        <family val="3"/>
        <charset val="128"/>
      </rPr>
      <t>サプライチェーン調査を</t>
    </r>
    <r>
      <rPr>
        <sz val="11"/>
        <color rgb="FF00B050"/>
        <rFont val="ＭＳ Ｐゴシック"/>
        <family val="3"/>
        <charset val="128"/>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</si>
  <si>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</si>
  <si>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</si>
  <si>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</si>
  <si>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</si>
  <si>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family val="3"/>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</si>
  <si>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</si>
  <si>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</si>
  <si>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</si>
  <si>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</si>
  <si>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</si>
  <si>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</si>
  <si>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</si>
  <si>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</si>
  <si>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</si>
  <si>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</si>
  <si>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</si>
  <si>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</si>
  <si>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</si>
  <si>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</si>
  <si>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</si>
  <si>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</si>
  <si>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</si>
  <si>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</si>
  <si>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</si>
  <si>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</si>
  <si>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</si>
  <si>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</si>
  <si>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</si>
  <si>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</si>
  <si>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</si>
  <si>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</si>
  <si>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</si>
  <si>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</si>
  <si>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</si>
  <si>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</si>
  <si>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</si>
  <si>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</si>
  <si>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</si>
  <si>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</si>
  <si>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</si>
  <si>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</si>
  <si>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</si>
  <si>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</si>
  <si>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</si>
  <si>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</si>
  <si>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</si>
  <si>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</si>
  <si>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</si>
  <si>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</si>
  <si>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</si>
  <si>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</si>
  <si>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</si>
  <si>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</si>
  <si>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</si>
  <si>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</si>
  <si>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</si>
  <si>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</si>
  <si>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</si>
  <si>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</si>
  <si>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</si>
  <si>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</si>
  <si>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</si>
  <si>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</si>
  <si>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</si>
  <si>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</si>
  <si>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</si>
  <si>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</si>
  <si>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</si>
  <si>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</si>
  <si>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</si>
  <si>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</si>
  <si>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</si>
  <si>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</si>
  <si>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</si>
  <si>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</si>
  <si>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</si>
  <si>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</si>
  <si>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</si>
  <si>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</si>
  <si>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</si>
  <si>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</si>
  <si>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</si>
  <si>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</si>
  <si>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</si>
  <si>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</si>
  <si>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</si>
  <si>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</si>
  <si>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</si>
  <si>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</si>
  <si>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</si>
  <si>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</si>
  <si>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</si>
  <si>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</si>
  <si>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</si>
  <si>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</si>
  <si>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family val="3"/>
        <charset val="128"/>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</si>
  <si>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</si>
  <si>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</si>
  <si>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</si>
  <si>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</si>
  <si>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</si>
  <si>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</si>
  <si>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</si>
  <si>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</si>
  <si>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</si>
  <si>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</si>
  <si>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</si>
  <si>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</si>
  <si>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</si>
  <si>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</si>
  <si>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</si>
  <si>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</si>
  <si>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</si>
  <si>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</si>
  <si>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</si>
  <si>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</si>
  <si>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</si>
  <si>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</si>
  <si>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</si>
  <si>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</si>
  <si>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</si>
  <si>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</si>
  <si>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</si>
  <si>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</si>
  <si>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</si>
  <si>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</si>
  <si>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</si>
  <si>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</si>
  <si>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</si>
  <si>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</si>
  <si>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</si>
  <si>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</si>
  <si>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</si>
  <si>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</si>
  <si>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</si>
  <si>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</si>
  <si>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</si>
  <si>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</si>
  <si>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</si>
  <si>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</si>
  <si>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</si>
  <si>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</si>
  <si>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</si>
  <si>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</si>
  <si>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</si>
  <si>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</si>
  <si>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</si>
  <si>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</si>
  <si>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</si>
  <si>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</si>
  <si>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</si>
  <si>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</si>
  <si>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</si>
  <si>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</si>
  <si>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</si>
  <si>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</si>
  <si>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</si>
  <si>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</si>
  <si>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</si>
  <si>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</si>
  <si>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</si>
  <si>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</si>
  <si>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</si>
  <si>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</si>
  <si>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</si>
  <si>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</si>
  <si>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</si>
  <si>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</si>
  <si>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</si>
  <si>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</si>
  <si>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</si>
  <si>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</si>
  <si>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</si>
  <si>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</si>
  <si>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</si>
  <si>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</si>
  <si>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</si>
  <si>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</si>
  <si>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</si>
  <si>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</si>
  <si>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</si>
  <si>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</si>
  <si>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</si>
  <si>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</si>
  <si>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</si>
  <si>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</si>
  <si>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</si>
  <si>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</si>
  <si>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</si>
  <si>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</si>
  <si>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</si>
  <si>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</si>
  <si>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</si>
  <si>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</si>
  <si>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</si>
  <si>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</si>
  <si>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</si>
  <si>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</si>
  <si>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</si>
  <si>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</si>
  <si>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</si>
  <si>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</si>
  <si>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</si>
  <si>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</si>
  <si>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</si>
  <si>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</si>
  <si>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</si>
  <si>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</si>
  <si>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</si>
  <si>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</si>
  <si>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</si>
  <si>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</si>
  <si>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</si>
  <si>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</si>
  <si>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</si>
  <si>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</si>
  <si>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</si>
  <si>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</si>
  <si>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</si>
  <si>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</si>
  <si>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</si>
  <si>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</si>
  <si>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</si>
  <si>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</si>
  <si>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</si>
  <si>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</si>
  <si>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</si>
  <si>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</si>
  <si>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</si>
  <si>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</si>
  <si>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</si>
  <si>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</si>
  <si>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</si>
  <si>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</si>
  <si>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</si>
  <si>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</si>
  <si>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</si>
  <si>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ＭＳ Ｐゴシック"/>
        <family val="2"/>
        <scheme val="minor"/>
      </rPr>
      <t>A</t>
    </r>
    <r>
      <rPr>
        <sz val="11"/>
        <rFont val="SimSun"/>
        <family val="2"/>
      </rPr>
      <t xml:space="preserve"> 列输入号码（</t>
    </r>
    <r>
      <rPr>
        <sz val="11"/>
        <rFont val="ＭＳ Ｐゴシック"/>
        <family val="2"/>
        <scheme val="minor"/>
      </rPr>
      <t>B、C、E、F、G、I</t>
    </r>
    <r>
      <rPr>
        <sz val="11"/>
        <rFont val="SimSun"/>
        <family val="2"/>
      </rPr>
      <t xml:space="preserve"> 和 </t>
    </r>
    <r>
      <rPr>
        <sz val="11"/>
        <rFont val="ＭＳ Ｐゴシック"/>
        <family val="2"/>
        <scheme val="minor"/>
      </rPr>
      <t>J</t>
    </r>
    <r>
      <rPr>
        <sz val="11"/>
        <rFont val="SimSun"/>
        <family val="2"/>
      </rPr>
      <t xml:space="preserve"> 列将自动填入）。</t>
    </r>
    <r>
      <rPr>
        <sz val="11"/>
        <rFont val="ＭＳ Ｐゴシック"/>
        <family val="2"/>
        <scheme val="minor"/>
      </rPr>
      <t>D</t>
    </r>
    <r>
      <rPr>
        <sz val="11"/>
        <rFont val="SimSun"/>
        <family val="2"/>
      </rPr>
      <t xml:space="preserve"> 列将变为灰色。
选项 </t>
    </r>
    <r>
      <rPr>
        <sz val="11"/>
        <rFont val="ＭＳ Ｐゴシック"/>
        <family val="2"/>
        <scheme val="minor"/>
      </rPr>
      <t>B</t>
    </r>
    <r>
      <rPr>
        <sz val="11"/>
        <rFont val="SimSun"/>
        <family val="2"/>
      </rPr>
      <t xml:space="preserve">：如果您有金属和冶炼厂查找名称组合，则完成以下步骤：
步骤 </t>
    </r>
    <r>
      <rPr>
        <sz val="11"/>
        <rFont val="ＭＳ Ｐゴシック"/>
        <family val="2"/>
        <scheme val="minor"/>
      </rPr>
      <t>1</t>
    </r>
    <r>
      <rPr>
        <sz val="11"/>
        <rFont val="SimSun"/>
        <family val="2"/>
      </rPr>
      <t xml:space="preserve">. 在 </t>
    </r>
    <r>
      <rPr>
        <sz val="11"/>
        <rFont val="ＭＳ Ｐゴシック"/>
        <family val="2"/>
        <scheme val="minor"/>
      </rPr>
      <t>B</t>
    </r>
    <r>
      <rPr>
        <sz val="11"/>
        <rFont val="SimSun"/>
        <family val="2"/>
      </rPr>
      <t xml:space="preserve"> 列中选择金属
步骤 </t>
    </r>
    <r>
      <rPr>
        <sz val="11"/>
        <rFont val="ＭＳ Ｐゴシック"/>
        <family val="2"/>
        <scheme val="minor"/>
      </rPr>
      <t>2</t>
    </r>
    <r>
      <rPr>
        <sz val="11"/>
        <rFont val="SimSun"/>
        <family val="2"/>
      </rPr>
      <t xml:space="preserve">. 从 </t>
    </r>
    <r>
      <rPr>
        <sz val="11"/>
        <rFont val="ＭＳ Ｐゴシック"/>
        <family val="2"/>
        <scheme val="minor"/>
      </rPr>
      <t>C</t>
    </r>
    <r>
      <rPr>
        <sz val="11"/>
        <rFont val="SimSun"/>
        <family val="2"/>
      </rPr>
      <t xml:space="preserve"> 列的下拉菜单中选择
选项 </t>
    </r>
    <r>
      <rPr>
        <sz val="11"/>
        <rFont val="ＭＳ Ｐゴシック"/>
        <family val="2"/>
        <scheme val="minor"/>
      </rPr>
      <t>C</t>
    </r>
    <r>
      <rPr>
        <sz val="11"/>
        <rFont val="SimSun"/>
        <family val="2"/>
      </rPr>
      <t xml:space="preserve">：如果您有金属和冶炼厂名称组合，则完成以下步骤：
步骤 </t>
    </r>
    <r>
      <rPr>
        <sz val="11"/>
        <rFont val="ＭＳ Ｐゴシック"/>
        <family val="2"/>
        <scheme val="minor"/>
      </rPr>
      <t>1.</t>
    </r>
    <r>
      <rPr>
        <sz val="11"/>
        <rFont val="SimSun"/>
        <family val="2"/>
      </rPr>
      <t xml:space="preserve"> 在 </t>
    </r>
    <r>
      <rPr>
        <sz val="11"/>
        <rFont val="ＭＳ Ｐゴシック"/>
        <family val="2"/>
        <scheme val="minor"/>
      </rPr>
      <t>B</t>
    </r>
    <r>
      <rPr>
        <sz val="11"/>
        <rFont val="SimSun"/>
        <family val="2"/>
      </rPr>
      <t xml:space="preserve"> 列中选择金属
步骤 </t>
    </r>
    <r>
      <rPr>
        <sz val="11"/>
        <rFont val="ＭＳ Ｐゴシック"/>
        <family val="2"/>
        <scheme val="minor"/>
      </rPr>
      <t>2</t>
    </r>
    <r>
      <rPr>
        <sz val="11"/>
        <rFont val="SimSun"/>
        <family val="2"/>
      </rPr>
      <t xml:space="preserve">：在“冶炼厂查找”下拉菜单中选择“冶炼厂未列出”，然后填写 </t>
    </r>
    <r>
      <rPr>
        <sz val="11"/>
        <rFont val="ＭＳ Ｐゴシック"/>
        <family val="2"/>
        <scheme val="minor"/>
      </rPr>
      <t>D</t>
    </r>
    <r>
      <rPr>
        <sz val="11"/>
        <rFont val="SimSun"/>
        <family val="2"/>
      </rPr>
      <t xml:space="preserve"> 和 </t>
    </r>
    <r>
      <rPr>
        <sz val="11"/>
        <rFont val="ＭＳ Ｐゴシック"/>
        <family val="2"/>
        <scheme val="minor"/>
      </rPr>
      <t>E</t>
    </r>
    <r>
      <rPr>
        <sz val="11"/>
        <rFont val="SimSun"/>
        <family val="2"/>
      </rPr>
      <t xml:space="preserve"> 列
步骤 </t>
    </r>
    <r>
      <rPr>
        <sz val="11"/>
        <rFont val="ＭＳ Ｐゴシック"/>
        <family val="2"/>
        <scheme val="minor"/>
      </rPr>
      <t>3</t>
    </r>
    <r>
      <rPr>
        <sz val="11"/>
        <rFont val="SimSun"/>
        <family val="2"/>
      </rPr>
      <t xml:space="preserve">. 在 </t>
    </r>
    <r>
      <rPr>
        <sz val="11"/>
        <rFont val="ＭＳ Ｐゴシック"/>
        <family val="2"/>
        <scheme val="minor"/>
      </rPr>
      <t>H</t>
    </r>
    <r>
      <rPr>
        <sz val="11"/>
        <rFont val="SimSun"/>
        <family val="2"/>
      </rPr>
      <t xml:space="preserve"> 列到 </t>
    </r>
    <r>
      <rPr>
        <sz val="11"/>
        <rFont val="ＭＳ Ｐゴシック"/>
        <family val="2"/>
        <scheme val="minor"/>
      </rPr>
      <t>Q</t>
    </r>
    <r>
      <rPr>
        <sz val="11"/>
        <rFont val="SimSun"/>
        <family val="2"/>
      </rPr>
      <t xml:space="preserve"> 列输入所有现有的冶炼厂信息
(</t>
    </r>
    <r>
      <rPr>
        <sz val="11"/>
        <rFont val="ＭＳ Ｐゴシック"/>
        <family val="2"/>
        <scheme val="minor"/>
      </rPr>
      <t>*</t>
    </r>
    <r>
      <rPr>
        <sz val="11"/>
        <rFont val="SimSun"/>
        <family val="2"/>
      </rPr>
      <t>) 必填字段以星号表示。
(</t>
    </r>
    <r>
      <rPr>
        <sz val="11"/>
        <rFont val="ＭＳ Ｐゴシック"/>
        <family val="2"/>
        <scheme val="minor"/>
      </rPr>
      <t>1</t>
    </r>
    <r>
      <rPr>
        <sz val="11"/>
        <rFont val="SimSun"/>
        <family val="2"/>
      </rPr>
      <t xml:space="preserve">) 当“冶炼厂查找”=“冶炼厂未列出”时，需要输入
注：可结合使用选项 </t>
    </r>
    <r>
      <rPr>
        <sz val="11"/>
        <rFont val="ＭＳ Ｐゴシック"/>
        <family val="2"/>
        <scheme val="minor"/>
      </rPr>
      <t>A、B</t>
    </r>
    <r>
      <rPr>
        <sz val="11"/>
        <rFont val="SimSun"/>
        <family val="2"/>
      </rPr>
      <t xml:space="preserve"> 和 </t>
    </r>
    <r>
      <rPr>
        <sz val="11"/>
        <rFont val="ＭＳ Ｐゴシック"/>
        <family val="2"/>
        <scheme val="minor"/>
      </rPr>
      <t xml:space="preserve">C </t>
    </r>
    <r>
      <rPr>
        <sz val="11"/>
        <rFont val="SimSun"/>
        <family val="2"/>
      </rPr>
      <t xml:space="preserve">来填写冶炼厂目录。请勿更改自动填写的单元格。应通过联系 </t>
    </r>
    <r>
      <rPr>
        <sz val="11"/>
        <rFont val="ＭＳ Ｐゴシック"/>
        <family val="2"/>
        <scheme val="minor"/>
      </rPr>
      <t>RMI@ResponsibleBusiness.org</t>
    </r>
    <r>
      <rPr>
        <sz val="11"/>
        <rFont val="SimSun"/>
        <family val="2"/>
      </rPr>
      <t xml:space="preserve">，向 </t>
    </r>
    <r>
      <rPr>
        <sz val="11"/>
        <rFont val="ＭＳ Ｐゴシック"/>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</si>
  <si>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</si>
  <si>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</si>
  <si>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</si>
  <si>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</si>
  <si>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</si>
  <si>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</si>
  <si>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</si>
  <si>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</si>
  <si>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</si>
  <si>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</si>
  <si>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</si>
  <si>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</si>
  <si>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</si>
  <si>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</si>
  <si>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</si>
  <si>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</si>
  <si>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</si>
  <si>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</si>
  <si>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</si>
  <si>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</si>
  <si>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</si>
  <si>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</si>
  <si>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</si>
  <si>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</si>
  <si>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</si>
  <si>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</si>
  <si>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</si>
  <si>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</si>
  <si>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</si>
  <si>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</si>
  <si>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</si>
  <si>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</si>
  <si>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</si>
  <si>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</si>
  <si>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</si>
  <si>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</si>
  <si>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</si>
  <si>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</si>
  <si>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</si>
  <si>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</si>
  <si>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</si>
  <si>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</si>
  <si>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</si>
  <si>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</si>
  <si>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</si>
  <si>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</si>
  <si>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</si>
  <si>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</si>
  <si>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</si>
  <si>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</si>
  <si>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</si>
  <si>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</si>
  <si>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</si>
  <si>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</si>
  <si>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</si>
  <si>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</si>
  <si>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</si>
  <si>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</si>
  <si>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</si>
  <si>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</si>
  <si>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</si>
  <si>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</si>
  <si>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</si>
  <si>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</si>
  <si>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</si>
  <si>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</si>
  <si>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</si>
  <si>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</si>
  <si>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</si>
  <si>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</si>
  <si>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</si>
  <si>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</si>
  <si>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</si>
  <si>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</si>
  <si>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</si>
  <si>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</si>
  <si>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</si>
  <si>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</si>
  <si>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</si>
  <si>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</si>
  <si>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</si>
  <si>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</si>
  <si>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</si>
  <si>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</si>
  <si>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</si>
  <si>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</si>
  <si>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</si>
  <si>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</si>
  <si>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</si>
  <si>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</si>
  <si>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</si>
  <si>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</si>
  <si>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</si>
  <si>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</si>
  <si>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</si>
  <si>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</si>
  <si>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</si>
  <si>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</si>
  <si>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</si>
  <si>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</si>
  <si>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</si>
  <si>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</si>
  <si>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</si>
  <si>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</si>
  <si>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</si>
  <si>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</si>
  <si>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</si>
  <si>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</si>
  <si>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</si>
  <si>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</si>
  <si>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</si>
  <si>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</si>
  <si>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</si>
  <si>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</si>
  <si>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</si>
  <si>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</si>
  <si>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</si>
  <si>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</si>
  <si>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</si>
  <si>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</si>
  <si>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</si>
  <si>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</si>
  <si>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</si>
  <si>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</si>
  <si>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</si>
  <si>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</si>
  <si>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</si>
  <si>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</si>
  <si>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family val="3"/>
        <charset val="128"/>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</si>
  <si>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</si>
  <si>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</si>
  <si>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</si>
  <si>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</si>
  <si>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</si>
  <si>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</si>
  <si>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</si>
  <si>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</si>
  <si>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</si>
  <si>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</si>
  <si>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</si>
  <si>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</si>
  <si>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</si>
  <si>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family val="3"/>
        <charset val="128"/>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</si>
  <si>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</si>
  <si>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</si>
  <si>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</si>
  <si>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</si>
  <si>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</si>
  <si>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</si>
  <si>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</si>
  <si>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</si>
  <si>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</si>
  <si>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</si>
  <si>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</si>
  <si>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family val="3"/>
        <charset val="128"/>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</si>
  <si>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</si>
  <si>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</si>
  <si>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</si>
  <si>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</si>
  <si>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</si>
  <si>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</si>
  <si>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</si>
  <si>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</si>
  <si>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</si>
  <si>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</si>
  <si>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</si>
  <si>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family val="3"/>
        <charset val="128"/>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</si>
  <si>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</si>
  <si>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</si>
  <si>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</si>
  <si>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</si>
  <si>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</si>
  <si>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</si>
  <si>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</si>
  <si>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</si>
  <si>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</si>
  <si>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</si>
  <si>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</si>
  <si>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</si>
  <si>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</si>
  <si>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</si>
  <si>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</si>
  <si>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</si>
  <si>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</si>
  <si>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</si>
  <si>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</si>
  <si>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</si>
  <si>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</si>
  <si>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</si>
  <si>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</si>
  <si>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</si>
  <si>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</si>
  <si>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</si>
  <si>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</si>
  <si>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</si>
  <si>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</si>
  <si>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</si>
  <si>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</si>
  <si>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</si>
  <si>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</si>
  <si>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</si>
  <si>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</si>
  <si>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</si>
  <si>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</si>
  <si>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</si>
  <si>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family val="3"/>
        <charset val="128"/>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</si>
  <si>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</si>
  <si>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</si>
  <si>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</si>
  <si>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</si>
  <si>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</si>
  <si>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family val="3"/>
        <charset val="128"/>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family val="3"/>
        <charset val="128"/>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</si>
  <si>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</si>
  <si>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</si>
  <si>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</si>
  <si>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</si>
  <si>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</si>
  <si>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family val="3"/>
        <charset val="128"/>
      </rPr>
      <t>・</t>
    </r>
    <r>
      <rPr>
        <sz val="11"/>
        <color rgb="FFFF0000"/>
        <rFont val="ＭＳ Ｐゴシック"/>
        <family val="3"/>
        <charset val="128"/>
      </rPr>
      <t>ディリジェンス業務が認証された加工業者から、</t>
    </r>
    <r>
      <rPr>
        <sz val="11"/>
        <color rgb="FF00B050"/>
        <rFont val="ＭＳ Ｐゴシック"/>
        <family val="3"/>
        <charset val="128"/>
      </rPr>
      <t>マイカ</t>
    </r>
    <r>
      <rPr>
        <sz val="11"/>
        <color rgb="FFFF0000"/>
        <rFont val="ＭＳ Ｐゴシック"/>
        <family val="3"/>
        <charset val="128"/>
      </rPr>
      <t>を調達することを要求する場合は、「申告（Declaration）」タブのD7</t>
    </r>
    <r>
      <rPr>
        <sz val="11"/>
        <color rgb="FF00B050"/>
        <rFont val="ＭＳ Ｐゴシック"/>
        <family val="3"/>
        <charset val="128"/>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</si>
  <si>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</si>
  <si>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</si>
  <si>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</si>
  <si>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</si>
  <si>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</si>
  <si>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</si>
  <si>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</si>
  <si>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</si>
  <si>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</si>
  <si>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</si>
  <si>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charset val="134"/>
      </rPr>
      <t>在“申报”选项卡 D69 单元格中回答贵公司是否有</t>
    </r>
    <r>
      <rPr>
        <sz val="11"/>
        <color rgb="FFFF0000"/>
        <rFont val="SimSun"/>
        <charset val="134"/>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</si>
  <si>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</si>
  <si>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</si>
  <si>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</si>
  <si>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</si>
  <si>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</si>
  <si>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</si>
  <si>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</si>
  <si>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</si>
  <si>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</si>
  <si>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</si>
  <si>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</si>
  <si>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</si>
  <si>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</si>
  <si>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</si>
  <si>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</si>
  <si>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</si>
  <si>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</si>
  <si>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</si>
  <si>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</si>
  <si>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</si>
  <si>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</si>
  <si>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</si>
  <si>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</si>
  <si>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</si>
  <si>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</si>
  <si>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</si>
  <si>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</si>
  <si>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</si>
  <si>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</si>
  <si>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</si>
  <si>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</si>
  <si>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</si>
  <si>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</si>
  <si>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</si>
  <si>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family val="3"/>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</si>
  <si>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</si>
  <si>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</si>
  <si>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</si>
  <si>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</si>
  <si>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</si>
  <si>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</si>
  <si>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</si>
  <si>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</si>
  <si>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</si>
  <si>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</si>
  <si>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</si>
  <si>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</si>
  <si>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</si>
  <si>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</si>
  <si>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</si>
  <si>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</si>
  <si>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</si>
  <si>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</si>
  <si>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</si>
  <si>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</si>
  <si>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</si>
  <si>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</si>
  <si>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</si>
  <si>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</si>
  <si>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</si>
  <si>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</si>
  <si>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</si>
  <si>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</si>
  <si>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</si>
  <si>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</si>
  <si>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</si>
  <si>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</si>
  <si>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</si>
  <si>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</si>
  <si>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</si>
  <si>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</si>
  <si>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</si>
  <si>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</si>
  <si>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</si>
  <si>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</si>
  <si>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</si>
  <si>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</si>
  <si>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</si>
  <si>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</si>
  <si>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</si>
  <si>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</si>
  <si>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</si>
  <si>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</si>
  <si>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</si>
  <si>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</si>
  <si>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</si>
  <si>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</si>
  <si>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</si>
  <si>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</si>
  <si>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</si>
  <si>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</si>
  <si>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</si>
  <si>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</si>
  <si>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</si>
  <si>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</si>
  <si>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</si>
  <si>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</si>
  <si>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</si>
  <si>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</si>
  <si>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</si>
  <si>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</si>
  <si>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</si>
  <si>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</si>
  <si>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</si>
  <si>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</si>
  <si>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</si>
  <si>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</si>
  <si>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</si>
  <si>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</si>
  <si>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</si>
  <si>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</si>
  <si>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</si>
  <si>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</si>
  <si>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</si>
  <si>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</si>
  <si>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</si>
  <si>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</si>
  <si>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</si>
  <si>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</si>
  <si>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</si>
  <si>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</si>
  <si>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</si>
  <si>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</si>
  <si>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</si>
  <si>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</si>
  <si>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</si>
  <si>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</si>
  <si>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</si>
  <si>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</si>
  <si>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</si>
  <si>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</si>
  <si>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</si>
  <si>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</si>
  <si>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</si>
  <si>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</si>
  <si>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</si>
  <si>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</si>
  <si>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</si>
  <si>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</si>
  <si>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</si>
  <si>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</si>
  <si>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</si>
  <si>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</si>
  <si>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</si>
  <si>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</si>
  <si>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</si>
  <si>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</si>
  <si>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</si>
  <si>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</si>
  <si>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</si>
  <si>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</si>
  <si>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</si>
  <si>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</si>
  <si>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</si>
  <si>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</si>
  <si>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</si>
  <si>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</si>
  <si>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</si>
  <si>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</si>
  <si>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</si>
  <si>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</si>
  <si>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</si>
  <si>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</si>
  <si>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</si>
  <si>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</si>
  <si>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</si>
  <si>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</si>
  <si>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</si>
  <si>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</si>
  <si>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</si>
  <si>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</si>
  <si>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</si>
  <si>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</si>
  <si>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</si>
  <si>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</si>
  <si>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</si>
  <si>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</si>
  <si>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</si>
  <si>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</si>
  <si>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</si>
  <si>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</si>
  <si>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</si>
  <si>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</si>
  <si>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</si>
  <si>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</si>
  <si>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</si>
  <si>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</si>
  <si>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</si>
  <si>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</si>
  <si>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</si>
  <si>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</si>
  <si>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</si>
  <si>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</si>
  <si>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</si>
  <si>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</si>
  <si>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</si>
  <si>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</si>
  <si>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</si>
  <si>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</si>
  <si>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</si>
  <si>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</si>
  <si>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</si>
  <si>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</si>
  <si>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</si>
  <si>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</si>
  <si>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</si>
  <si>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</si>
  <si>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</si>
  <si>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</si>
  <si>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</si>
  <si>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</si>
  <si>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</si>
  <si>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</si>
  <si>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</si>
  <si>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</si>
  <si>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</si>
  <si>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</si>
  <si>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</si>
  <si>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</si>
  <si>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</si>
  <si>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</si>
  <si>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</si>
  <si>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</si>
  <si>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</si>
  <si>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</si>
  <si>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</si>
  <si>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</si>
  <si>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</si>
  <si>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</si>
  <si>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</si>
  <si>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</si>
  <si>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</si>
  <si>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</si>
  <si>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</si>
  <si>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</si>
  <si>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</si>
  <si>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</si>
  <si>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</si>
  <si>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</si>
  <si>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</si>
  <si>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</si>
  <si>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</si>
  <si>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</si>
  <si>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</si>
  <si>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</si>
  <si>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</si>
  <si>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</si>
  <si>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</si>
  <si>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</si>
  <si>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</si>
  <si>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</si>
  <si>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</si>
  <si>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</si>
  <si>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</si>
  <si>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</si>
  <si>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</si>
  <si>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</si>
  <si>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</si>
  <si>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</si>
  <si>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</si>
  <si>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</si>
  <si>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</si>
  <si>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</si>
  <si>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</si>
  <si>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</si>
  <si>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</si>
  <si>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</si>
  <si>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</si>
  <si>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</si>
  <si>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</si>
  <si>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</si>
  <si>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</si>
  <si>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</si>
  <si>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</si>
  <si>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</si>
  <si>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</si>
  <si>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</si>
  <si>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</si>
  <si>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</si>
  <si>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</si>
  <si>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</si>
  <si>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</si>
  <si>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</si>
  <si>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</si>
  <si>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</si>
  <si>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</si>
  <si>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</si>
  <si>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</si>
  <si>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</si>
  <si>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</si>
  <si>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</si>
  <si>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</si>
  <si>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</si>
  <si>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</si>
  <si>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</si>
  <si>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</si>
  <si>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</si>
  <si>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</si>
  <si>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</si>
  <si>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</si>
  <si>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</si>
  <si>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</si>
  <si>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</si>
  <si>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</si>
  <si>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</si>
  <si>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</si>
  <si>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</si>
  <si>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</si>
  <si>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</si>
  <si>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</si>
  <si>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</si>
  <si>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</si>
  <si>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</si>
  <si>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</si>
  <si>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</si>
  <si>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</si>
  <si>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</si>
  <si>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</si>
  <si>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</si>
  <si>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</si>
  <si>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</si>
  <si>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</si>
  <si>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</si>
  <si>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</si>
  <si>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</si>
  <si>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</si>
  <si>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</si>
  <si>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</si>
  <si>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</si>
  <si>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</si>
  <si>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</si>
  <si>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</si>
  <si>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</si>
  <si>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</si>
  <si>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</si>
  <si>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</si>
  <si>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</si>
  <si>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</si>
  <si>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</si>
  <si>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</si>
  <si>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</si>
  <si>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</si>
  <si>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</si>
  <si>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</si>
  <si>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</si>
  <si>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</si>
  <si>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</si>
  <si>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</si>
  <si>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</si>
  <si>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</si>
  <si>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</si>
  <si>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</si>
  <si>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</si>
  <si>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</si>
  <si>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</si>
  <si>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</si>
  <si>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</si>
  <si>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</si>
  <si>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</si>
  <si>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</si>
  <si>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</si>
  <si>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</si>
  <si>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</si>
  <si>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</si>
  <si>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</si>
  <si>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</si>
  <si>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</si>
  <si>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</si>
  <si>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</si>
  <si>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</si>
  <si>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</si>
  <si>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</si>
  <si>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</si>
  <si>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</si>
  <si>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</si>
  <si>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</si>
  <si>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</si>
  <si>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</si>
  <si>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</si>
  <si>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</si>
  <si>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</si>
  <si>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</si>
  <si>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</si>
  <si>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</si>
  <si>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</si>
  <si>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</si>
  <si>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</si>
  <si>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</si>
  <si>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</si>
  <si>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</si>
  <si>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</si>
  <si>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</si>
  <si>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</si>
  <si>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</si>
  <si>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</si>
  <si>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</si>
  <si>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</si>
  <si>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</si>
  <si>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</si>
  <si>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</si>
  <si>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</si>
  <si>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</si>
  <si>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</si>
  <si>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</si>
  <si>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</si>
  <si>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</si>
  <si>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</si>
  <si>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</si>
  <si>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</si>
  <si>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</si>
  <si>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</si>
  <si>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</si>
  <si>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</si>
  <si>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</si>
  <si>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</si>
  <si>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</si>
  <si>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</si>
  <si>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</si>
  <si>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</si>
  <si>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</si>
  <si>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</si>
  <si>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</si>
  <si>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</si>
  <si>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</si>
  <si>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</si>
  <si>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</si>
  <si>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</si>
  <si>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</si>
  <si>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</si>
  <si>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</si>
  <si>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</si>
  <si>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</si>
  <si>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</si>
  <si>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</si>
  <si>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</si>
  <si>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</si>
  <si>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</si>
  <si>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</si>
  <si>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</si>
  <si>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</si>
  <si>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</si>
  <si>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</si>
  <si>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</si>
  <si>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</si>
  <si>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</si>
  <si>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</si>
  <si>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</si>
  <si>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</si>
  <si>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</si>
  <si>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</si>
  <si>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</si>
  <si>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</si>
  <si>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</si>
  <si>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</si>
  <si>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</si>
  <si>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</si>
  <si>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</si>
  <si>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</si>
  <si>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</si>
  <si>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</si>
  <si>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</si>
  <si>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</si>
  <si>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</si>
  <si>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</si>
  <si>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</si>
  <si>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</si>
  <si>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</si>
  <si>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</si>
  <si>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</si>
  <si>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</si>
  <si>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</si>
  <si>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</si>
  <si>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</si>
  <si>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</si>
  <si>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</si>
  <si>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</si>
  <si>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</si>
  <si>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</si>
  <si>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</si>
  <si>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</si>
  <si>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</si>
  <si>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</si>
  <si>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</si>
  <si>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</si>
  <si>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</si>
  <si>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</si>
  <si>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</si>
  <si>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</si>
  <si>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</si>
  <si>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</si>
  <si>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</si>
  <si>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</si>
  <si>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</si>
  <si>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</si>
  <si>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</si>
  <si>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</si>
  <si>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</si>
  <si>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</si>
  <si>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</si>
  <si>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</si>
  <si>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</si>
  <si>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</si>
  <si>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</si>
  <si>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</si>
  <si>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</si>
  <si>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</si>
  <si>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</si>
  <si>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</si>
  <si>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</si>
  <si>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</si>
  <si>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</si>
  <si>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</si>
  <si>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</si>
  <si>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</si>
  <si>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</si>
  <si>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</si>
  <si>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</si>
  <si>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</si>
  <si>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</si>
  <si>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</si>
  <si>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</si>
  <si>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</si>
  <si>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</si>
  <si>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</si>
  <si>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</si>
  <si>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</si>
  <si>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</si>
  <si>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</si>
  <si>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</si>
  <si>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</si>
  <si>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</si>
  <si>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</si>
  <si>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</si>
  <si>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</si>
  <si>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</si>
  <si>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</si>
  <si>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</si>
  <si>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</si>
  <si>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</si>
  <si>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</si>
  <si>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</si>
  <si>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</si>
  <si>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</si>
  <si>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</si>
  <si>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</si>
  <si>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</si>
  <si>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</si>
  <si>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</si>
  <si>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</si>
  <si>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</si>
  <si>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</si>
  <si>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</si>
  <si>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</si>
  <si>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</si>
  <si>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</si>
  <si>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</si>
  <si>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</si>
  <si>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</si>
  <si>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</si>
  <si>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</si>
  <si>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</si>
  <si>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</si>
  <si>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</si>
  <si>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</si>
  <si>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</si>
  <si>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</si>
  <si>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</si>
  <si>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</si>
  <si>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</si>
  <si>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</si>
  <si>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</si>
  <si>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</si>
  <si>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</si>
  <si>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</si>
  <si>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</si>
  <si>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</si>
  <si>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</si>
  <si>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</si>
  <si>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</si>
  <si>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</si>
  <si>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</si>
  <si>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</si>
  <si>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</si>
  <si>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</si>
  <si>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</si>
  <si>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</si>
  <si>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</si>
  <si>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</si>
  <si>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</si>
  <si>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</si>
  <si>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</si>
  <si>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</si>
  <si>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</si>
  <si>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</si>
  <si>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</si>
  <si>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</si>
  <si>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</si>
  <si>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</si>
  <si>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</si>
  <si>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</si>
  <si>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</si>
  <si>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</si>
  <si>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</si>
  <si>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</si>
  <si>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</si>
  <si>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</si>
  <si>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</si>
  <si>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</si>
  <si>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</si>
  <si>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</si>
  <si>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</si>
  <si>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</si>
  <si>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</si>
  <si>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</si>
  <si>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</si>
  <si>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</si>
  <si>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</si>
  <si>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</si>
  <si>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</si>
  <si>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</si>
  <si>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</si>
  <si>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</si>
  <si>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</si>
  <si>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</si>
  <si>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</si>
  <si>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</si>
  <si>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</si>
  <si>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</si>
  <si>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</si>
  <si>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</si>
  <si>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</si>
  <si>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</si>
  <si>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</si>
  <si>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</si>
  <si>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</si>
  <si>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</si>
  <si>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</si>
  <si>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</si>
  <si>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</si>
  <si>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</si>
  <si>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</si>
  <si>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</si>
  <si>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</si>
  <si>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</si>
  <si>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</si>
  <si>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</si>
  <si>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</si>
  <si>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</si>
  <si>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</si>
  <si>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</si>
  <si>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</si>
  <si>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</si>
  <si>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</si>
  <si>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</si>
  <si>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</si>
  <si>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</si>
  <si>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</si>
  <si>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</si>
  <si>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</si>
  <si>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</si>
  <si>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</si>
  <si>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</si>
  <si>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</si>
  <si>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</si>
  <si>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</si>
  <si>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</si>
  <si>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</si>
  <si>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</si>
  <si>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</si>
  <si>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</si>
  <si>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</si>
  <si>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</si>
  <si>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</si>
  <si>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</si>
  <si>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</si>
  <si>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</si>
  <si>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</si>
  <si>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</si>
  <si>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</si>
  <si>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</si>
  <si>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</si>
  <si>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</si>
  <si>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</si>
  <si>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</si>
  <si>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</si>
  <si>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</si>
  <si>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</si>
  <si>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</si>
  <si>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</si>
  <si>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</si>
  <si>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</si>
  <si>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</si>
  <si>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</si>
  <si>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</si>
  <si>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</si>
  <si>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</si>
  <si>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</si>
  <si>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</si>
  <si>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</si>
  <si>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</si>
  <si>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</si>
  <si>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</si>
  <si>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</si>
  <si>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</si>
  <si>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</si>
  <si>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</si>
  <si>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</si>
  <si>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</si>
  <si>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</si>
  <si>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</si>
  <si>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</si>
  <si>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</si>
  <si>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</si>
  <si>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</si>
  <si>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</si>
  <si>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</si>
  <si>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</si>
  <si>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</si>
  <si>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</si>
  <si>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</si>
  <si>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</si>
  <si>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</si>
  <si>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</si>
  <si>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</si>
  <si>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</si>
  <si>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</si>
  <si>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</si>
  <si>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</si>
  <si>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</si>
  <si>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</si>
  <si>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</si>
  <si>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</si>
  <si>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</si>
  <si>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</si>
  <si>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</si>
  <si>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</si>
  <si>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</si>
  <si>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</si>
  <si>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</si>
  <si>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</si>
  <si>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</si>
  <si>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</si>
  <si>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</si>
  <si>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</si>
  <si>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</si>
  <si>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</si>
  <si>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</si>
  <si>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</si>
  <si>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</si>
  <si>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</si>
  <si>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</si>
  <si>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</si>
  <si>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</si>
  <si>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</si>
  <si>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</si>
  <si>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</si>
  <si>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</si>
  <si>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</si>
  <si>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</si>
  <si>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</si>
  <si>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</si>
  <si>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</si>
  <si>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</si>
  <si>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</si>
  <si>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</si>
  <si>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</si>
  <si>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</si>
  <si>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</si>
  <si>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</si>
  <si>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</si>
  <si>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</si>
  <si>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</si>
  <si>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</si>
  <si>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</si>
  <si>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</si>
  <si>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</si>
  <si>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</si>
  <si>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</si>
  <si>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</si>
  <si>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</si>
  <si>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</si>
  <si>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</si>
  <si>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</si>
  <si>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</si>
  <si>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</si>
  <si>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</si>
  <si>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</si>
  <si>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</si>
  <si>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</si>
  <si>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</si>
  <si>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</si>
  <si>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</si>
  <si>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</si>
  <si>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</si>
  <si>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</si>
  <si>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</si>
  <si>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</si>
  <si>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</si>
  <si>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</si>
  <si>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</si>
  <si>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</si>
  <si>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</si>
  <si>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</si>
  <si>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</si>
  <si>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</si>
  <si>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</si>
  <si>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</si>
  <si>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</si>
  <si>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</si>
  <si>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</si>
  <si>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</si>
  <si>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</si>
  <si>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</si>
  <si>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</si>
  <si>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</si>
  <si>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</si>
  <si>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</si>
  <si>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</si>
  <si>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</si>
  <si>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</si>
  <si>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</si>
  <si>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</si>
  <si>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</si>
  <si>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</si>
  <si>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</si>
  <si>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</si>
  <si>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</si>
  <si>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</si>
  <si>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</si>
  <si>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</si>
  <si>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</si>
  <si>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</si>
  <si>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</si>
  <si>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</si>
  <si>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</si>
  <si>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</si>
  <si>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</si>
  <si>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</si>
  <si>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</si>
  <si>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</si>
  <si>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</si>
  <si>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</si>
  <si>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</si>
  <si>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</si>
  <si>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</si>
  <si>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</si>
  <si>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</si>
  <si>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</si>
  <si>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</si>
  <si>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</si>
  <si>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</si>
  <si>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</si>
  <si>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</si>
  <si>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</si>
  <si>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</si>
  <si>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</si>
  <si>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</si>
  <si>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</si>
  <si>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</si>
  <si>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</si>
  <si>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</si>
  <si>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</si>
  <si>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</si>
  <si>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</si>
  <si>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</si>
  <si>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</si>
  <si>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</si>
  <si>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</si>
  <si>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</si>
  <si>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</si>
  <si>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</si>
  <si>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</si>
  <si>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</si>
  <si>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</si>
  <si>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</si>
  <si>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</si>
  <si>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</si>
  <si>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</si>
  <si>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</si>
  <si>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</si>
  <si>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</si>
  <si>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</si>
  <si>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</si>
  <si>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</si>
  <si>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</si>
  <si>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</si>
  <si>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</si>
  <si>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</si>
  <si>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</si>
  <si>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</si>
  <si>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</si>
  <si>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</si>
  <si>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</si>
  <si>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</si>
  <si>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</si>
  <si>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</si>
  <si>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</si>
  <si>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</si>
  <si>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</si>
  <si>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</si>
  <si>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</si>
  <si>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</si>
  <si>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</si>
  <si>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</si>
  <si>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</si>
  <si>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</si>
  <si>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</si>
  <si>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</si>
  <si>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</si>
  <si>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</si>
  <si>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</si>
  <si>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</si>
  <si>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</si>
  <si>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</si>
  <si>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</si>
  <si>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</si>
  <si>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</si>
  <si>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</si>
  <si>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</si>
  <si>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</si>
  <si>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</si>
  <si>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</si>
  <si>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</si>
  <si>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</si>
  <si>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</si>
  <si>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</si>
  <si>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</si>
  <si>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</si>
  <si>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</si>
  <si>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</si>
  <si>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</si>
  <si>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</si>
  <si>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</si>
  <si>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</si>
  <si>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</si>
  <si>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</si>
  <si>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</si>
  <si>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</si>
  <si>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</si>
  <si>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</si>
  <si>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</si>
  <si>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</si>
  <si>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</si>
  <si>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</si>
  <si>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</si>
  <si>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</si>
  <si>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</si>
  <si>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</si>
  <si>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</si>
  <si>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</si>
  <si>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</si>
  <si>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</si>
  <si>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</si>
  <si>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</si>
  <si>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</si>
  <si>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</si>
  <si>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</si>
  <si>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</si>
  <si>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</si>
  <si>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</si>
  <si>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</si>
  <si>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</si>
  <si>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</si>
  <si>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</si>
  <si>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</si>
  <si>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</si>
  <si>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</si>
  <si>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</si>
  <si>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</si>
  <si>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</si>
  <si>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</si>
  <si>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</si>
  <si>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</si>
  <si>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</si>
  <si>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</si>
  <si>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</si>
  <si>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</si>
  <si>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</si>
  <si>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</si>
  <si>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</si>
  <si>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</si>
  <si>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</si>
  <si>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</si>
  <si>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</si>
  <si>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</si>
  <si>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</si>
  <si>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</si>
  <si>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</si>
  <si>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</si>
  <si>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</si>
  <si>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</si>
  <si>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</si>
  <si>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</si>
  <si>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</si>
  <si>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</si>
  <si>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</si>
  <si>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</si>
  <si>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</si>
  <si>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</si>
  <si>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</si>
  <si>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</si>
  <si>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</si>
  <si>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</si>
  <si>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</si>
  <si>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</si>
  <si>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</si>
  <si>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</si>
  <si>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</si>
  <si>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</si>
  <si>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</si>
  <si>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</si>
  <si>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</si>
  <si>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</si>
  <si>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</si>
  <si>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</si>
  <si>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</si>
  <si>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</si>
  <si>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</si>
  <si>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</si>
  <si>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</si>
  <si>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</si>
  <si>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</si>
  <si>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</si>
  <si>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</si>
  <si>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</si>
  <si>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</si>
  <si>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</si>
  <si>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</si>
  <si>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</si>
  <si>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</si>
  <si>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</si>
  <si>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</si>
  <si>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</si>
  <si>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</si>
  <si>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</si>
  <si>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</si>
  <si>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</si>
  <si>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</si>
  <si>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</si>
  <si>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</si>
  <si>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</si>
  <si>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</si>
  <si>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</si>
  <si>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</si>
  <si>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</si>
  <si>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</si>
  <si>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</si>
  <si>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</si>
  <si>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</si>
  <si>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</si>
  <si>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</si>
  <si>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</si>
  <si>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</si>
  <si>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</si>
  <si>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</si>
  <si>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</si>
  <si>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</si>
  <si>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</si>
  <si>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</si>
  <si>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</si>
  <si>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</si>
  <si>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</si>
  <si>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</si>
  <si>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</si>
  <si>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</si>
  <si>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</si>
  <si>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</si>
  <si>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</si>
  <si>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</si>
  <si>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</si>
  <si>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</si>
  <si>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</si>
  <si>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</si>
  <si>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</si>
  <si>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</si>
  <si>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</si>
  <si>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</si>
  <si>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</si>
  <si>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</si>
  <si>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</si>
  <si>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</si>
  <si>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</si>
  <si>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</si>
  <si>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</si>
  <si>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</si>
  <si>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</si>
  <si>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</si>
  <si>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</si>
  <si>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</si>
  <si>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</si>
  <si>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</si>
  <si>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</si>
  <si>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</si>
  <si>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</si>
  <si>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</si>
  <si>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</si>
  <si>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</si>
  <si>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</si>
  <si>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</si>
  <si>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</si>
  <si>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</si>
  <si>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</si>
  <si>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</si>
  <si>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</si>
  <si>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</si>
  <si>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</si>
  <si>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</si>
  <si>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</si>
  <si>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</si>
  <si>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</si>
  <si>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</si>
  <si>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</si>
  <si>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</si>
  <si>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</si>
  <si>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</si>
  <si>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</si>
  <si>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</si>
  <si>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</si>
  <si>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</si>
  <si>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</si>
  <si>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</si>
  <si>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</si>
  <si>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</si>
  <si>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</si>
  <si>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</si>
  <si>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</si>
  <si>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</si>
  <si>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</si>
  <si>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</si>
  <si>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</si>
  <si>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</si>
  <si>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</si>
  <si>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</si>
  <si>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</si>
  <si>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</si>
  <si>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</si>
  <si>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</si>
  <si>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</si>
  <si>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</si>
  <si>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</si>
  <si>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</si>
  <si>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</si>
  <si>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</si>
  <si>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</si>
  <si>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</si>
  <si>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</si>
  <si>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</si>
  <si>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</si>
  <si>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</si>
  <si>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</si>
  <si>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</si>
  <si>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</si>
  <si>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</si>
  <si>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</si>
  <si>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</si>
  <si>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</si>
  <si>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</si>
  <si>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</si>
  <si>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</si>
  <si>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</si>
  <si>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</si>
  <si>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</si>
  <si>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</si>
  <si>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</si>
  <si>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</si>
  <si>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</si>
  <si>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</si>
  <si>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</si>
  <si>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</si>
  <si>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</si>
  <si>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</si>
  <si>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</si>
  <si>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</si>
  <si>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</si>
  <si>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</si>
  <si>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</si>
  <si>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</si>
  <si>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</si>
  <si>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</si>
  <si>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</si>
  <si>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</si>
  <si>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</si>
  <si>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</si>
  <si>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</si>
  <si>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</si>
  <si>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</si>
  <si>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</si>
  <si>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</si>
  <si>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</si>
  <si>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</si>
  <si>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</si>
  <si>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</si>
  <si>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</si>
  <si>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</si>
  <si>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</si>
  <si>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</si>
  <si>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</si>
  <si>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</si>
  <si>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</si>
  <si>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</si>
  <si>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</si>
  <si>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</si>
  <si>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</si>
  <si>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</si>
  <si>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</si>
  <si>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</si>
  <si>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</si>
  <si>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</si>
  <si>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</si>
  <si>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</si>
  <si>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</si>
  <si>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</si>
  <si>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</si>
  <si>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</si>
  <si>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</si>
  <si>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</si>
  <si>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</si>
  <si>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</si>
  <si>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</si>
  <si>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</si>
  <si>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</si>
  <si>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</si>
  <si>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</si>
  <si>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</si>
  <si>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</si>
  <si>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</si>
  <si>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</si>
  <si>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</si>
  <si>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</si>
  <si>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</si>
  <si>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</si>
  <si>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</si>
  <si>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</si>
  <si>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</si>
  <si>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</si>
  <si>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</si>
  <si>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</si>
  <si>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</si>
  <si>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</si>
  <si>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</si>
  <si>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</si>
  <si>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</si>
  <si>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</si>
  <si>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</si>
  <si>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</si>
  <si>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</si>
  <si>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</si>
  <si>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</si>
  <si>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</si>
  <si>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</si>
  <si>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</si>
  <si>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</si>
  <si>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</si>
  <si>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</si>
  <si>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</si>
  <si>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</si>
  <si>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</si>
  <si>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</si>
  <si>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</si>
  <si>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</si>
  <si>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</si>
  <si>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</si>
  <si>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</si>
  <si>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</si>
  <si>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</si>
  <si>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</si>
  <si>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</si>
  <si>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</si>
  <si>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</si>
  <si>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</si>
  <si>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</si>
  <si>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</si>
  <si>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</si>
  <si>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</si>
  <si>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</si>
  <si>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</si>
  <si>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</si>
  <si>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</si>
  <si>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</si>
  <si>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</si>
  <si>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</si>
  <si>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</si>
  <si>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</si>
  <si>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</si>
  <si>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</si>
  <si>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</si>
  <si>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</si>
  <si>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</si>
  <si>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</si>
  <si>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</si>
  <si>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</si>
  <si>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</si>
  <si>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</si>
  <si>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</si>
  <si>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</si>
  <si>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</si>
  <si>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</si>
  <si>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</si>
  <si>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</si>
  <si>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</si>
  <si>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</si>
  <si>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</si>
  <si>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</si>
  <si>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</si>
  <si>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</si>
  <si>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</si>
  <si>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</si>
  <si>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</si>
  <si>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</si>
  <si>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</si>
  <si>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</si>
  <si>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</si>
  <si>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</si>
  <si>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</si>
  <si>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</si>
  <si>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</si>
  <si>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</si>
  <si>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</si>
  <si>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</si>
  <si>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</si>
  <si>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</si>
  <si>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</si>
  <si>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</si>
  <si>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</si>
  <si>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</si>
  <si>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</si>
  <si>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</si>
  <si>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</si>
  <si>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</si>
  <si>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</si>
  <si>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</si>
  <si>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</si>
  <si>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</si>
  <si>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</si>
  <si>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</si>
  <si>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</si>
  <si>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</si>
  <si>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</si>
  <si>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</si>
  <si>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</si>
  <si>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</si>
  <si>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</si>
  <si>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</si>
  <si>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</si>
  <si>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</si>
  <si>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</si>
  <si>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</si>
  <si>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</si>
  <si>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</si>
  <si>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</si>
  <si>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</si>
  <si>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</si>
  <si>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</si>
  <si>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</si>
  <si>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</si>
  <si>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</si>
  <si>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</si>
  <si>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</si>
  <si>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</si>
  <si>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</si>
  <si>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</si>
  <si>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</si>
  <si>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</si>
  <si>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</si>
  <si>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</si>
  <si>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</si>
  <si>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</si>
  <si>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</si>
  <si>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</si>
  <si>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</si>
  <si>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</si>
  <si>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</si>
  <si>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</si>
  <si>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</si>
  <si>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</si>
  <si>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</si>
  <si>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</si>
  <si>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</si>
  <si>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</si>
  <si>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</si>
  <si>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</si>
  <si>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</si>
  <si>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</si>
  <si>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</si>
  <si>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</si>
  <si>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</si>
  <si>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</si>
  <si>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</si>
  <si>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</si>
  <si>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</si>
  <si>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</si>
  <si>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</si>
  <si>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</si>
  <si>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</si>
  <si>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</si>
  <si>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</si>
  <si>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</si>
  <si>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</si>
  <si>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</si>
  <si>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</si>
  <si>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</si>
  <si>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</si>
  <si>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</si>
  <si>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</si>
  <si>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</si>
  <si>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</si>
  <si>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</si>
  <si>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</si>
  <si>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</si>
  <si>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</si>
  <si>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</si>
  <si>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</si>
  <si>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</si>
  <si>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</si>
  <si>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</si>
  <si>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</si>
  <si>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</si>
  <si>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</si>
  <si>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</si>
  <si>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</si>
  <si>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</si>
  <si>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</si>
  <si>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</si>
  <si>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</si>
  <si>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</si>
  <si>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</si>
  <si>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</si>
  <si>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</si>
  <si>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</si>
  <si>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</si>
  <si>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</si>
  <si>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</si>
  <si>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</si>
  <si>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</si>
  <si>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</si>
  <si>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</si>
  <si>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</si>
  <si>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</si>
  <si>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</si>
  <si>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</si>
  <si>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</si>
  <si>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</si>
  <si>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</si>
  <si>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</si>
  <si>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</si>
  <si>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</si>
  <si>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</si>
  <si>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</si>
  <si>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</si>
  <si>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</si>
  <si>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</si>
  <si>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</si>
  <si>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</si>
  <si>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</si>
  <si>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</si>
  <si>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</si>
  <si>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</si>
  <si>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</si>
  <si>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</si>
  <si>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</si>
  <si>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</si>
  <si>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</si>
  <si>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</si>
  <si>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</si>
  <si>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</si>
  <si>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</si>
  <si>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</si>
  <si>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</si>
  <si>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</si>
  <si>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</si>
  <si>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</si>
  <si>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</si>
  <si>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</si>
  <si>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</si>
  <si>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</si>
  <si>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</si>
  <si>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</si>
  <si>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</si>
  <si>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</si>
  <si>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</si>
  <si>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</si>
  <si>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</si>
  <si>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</si>
  <si>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</si>
  <si>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</si>
  <si>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</si>
  <si>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</si>
  <si>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</si>
  <si>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</si>
  <si>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</si>
  <si>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</si>
  <si>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</si>
  <si>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</si>
  <si>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</si>
  <si>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</si>
  <si>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</si>
  <si>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</si>
  <si>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</si>
  <si>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</si>
  <si>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</si>
  <si>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</si>
  <si>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</si>
  <si>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</si>
  <si>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</si>
  <si>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</si>
  <si>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</si>
  <si>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</si>
  <si>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</si>
  <si>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</si>
  <si>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</si>
  <si>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</si>
  <si>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</si>
  <si>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</si>
  <si>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</si>
  <si>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</si>
  <si>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</si>
  <si>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</si>
  <si>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</si>
  <si>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</si>
  <si>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</si>
  <si>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</si>
  <si>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</si>
  <si>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</si>
  <si>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</si>
  <si>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</si>
  <si>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</si>
  <si>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</si>
  <si>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</si>
  <si>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</si>
  <si>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</si>
  <si>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</si>
  <si>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</si>
  <si>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</si>
  <si>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</si>
  <si>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</si>
  <si>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</si>
  <si>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</si>
  <si>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</si>
  <si>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</si>
  <si>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</si>
  <si>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</si>
  <si>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</si>
  <si>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</si>
  <si>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</si>
  <si>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</si>
  <si>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</si>
  <si>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</si>
  <si>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</si>
  <si>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</si>
  <si>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</si>
  <si>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</si>
  <si>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</si>
  <si>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</si>
  <si>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</si>
  <si>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</si>
  <si>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</si>
  <si>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</si>
  <si>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</si>
  <si>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</si>
  <si>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</si>
  <si>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</si>
  <si>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</si>
  <si>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</si>
  <si>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</si>
  <si>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</si>
  <si>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</si>
  <si>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</si>
  <si>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</si>
  <si>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</si>
  <si>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</si>
  <si>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</si>
  <si>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</si>
  <si>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</si>
  <si>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</si>
  <si>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</si>
  <si>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</si>
  <si>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</si>
  <si>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</si>
  <si>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</si>
  <si>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</si>
  <si>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</si>
  <si>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</si>
  <si>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</si>
  <si>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</si>
  <si>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</si>
  <si>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</si>
  <si>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</si>
  <si>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</si>
  <si>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</si>
  <si>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</si>
  <si>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</si>
  <si>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</si>
  <si>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</si>
  <si>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</si>
  <si>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</si>
  <si>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</si>
  <si>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</si>
  <si>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</si>
  <si>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</si>
  <si>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</si>
  <si>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</si>
  <si>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</si>
  <si>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</si>
  <si>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</si>
  <si>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</si>
  <si>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</si>
  <si>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</si>
  <si>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</si>
  <si>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</si>
  <si>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</si>
  <si>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</si>
  <si>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</si>
  <si>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</si>
  <si>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</si>
  <si>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</si>
  <si>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</si>
  <si>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</si>
  <si>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</si>
  <si>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</si>
  <si>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</si>
  <si>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</si>
  <si>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</si>
  <si>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</si>
  <si>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</si>
  <si>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</si>
  <si>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</si>
  <si>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</si>
  <si>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</si>
  <si>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</si>
  <si>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</si>
  <si>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</si>
  <si>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</si>
  <si>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</si>
  <si>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</si>
  <si>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</si>
  <si>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</si>
  <si>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</si>
  <si>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</si>
  <si>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</si>
  <si>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</si>
  <si>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</si>
  <si>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</si>
  <si>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</si>
  <si>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</si>
  <si>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</si>
  <si>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</si>
  <si>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</si>
  <si>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</si>
  <si>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</si>
  <si>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</si>
  <si>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</si>
  <si>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</si>
  <si>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</si>
  <si>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</si>
  <si>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</si>
  <si>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</si>
  <si>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</si>
  <si>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</si>
  <si>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</si>
  <si>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</si>
  <si>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</si>
  <si>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</si>
  <si>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</si>
  <si>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</si>
  <si>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</si>
  <si>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</si>
  <si>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</si>
  <si>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</si>
  <si>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</si>
  <si>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</si>
  <si>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</si>
  <si>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</si>
  <si>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</si>
  <si>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</si>
  <si>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</si>
  <si>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</si>
  <si>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</si>
  <si>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</si>
  <si>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</si>
  <si>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</si>
  <si>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</si>
  <si>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</si>
  <si>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</si>
  <si>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</si>
  <si>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</si>
  <si>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</si>
  <si>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</si>
  <si>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</si>
  <si>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</si>
  <si>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</si>
  <si>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</si>
  <si>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</si>
  <si>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</si>
  <si>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</si>
  <si>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</si>
  <si>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</si>
  <si>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</si>
  <si>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</si>
  <si>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</si>
  <si>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</si>
  <si>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</si>
  <si>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</si>
  <si>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</si>
  <si>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</si>
  <si>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</si>
  <si>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</si>
  <si>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</si>
  <si>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</si>
  <si>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</si>
  <si>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</si>
  <si>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</si>
  <si>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</si>
  <si>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</si>
  <si>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</si>
  <si>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</si>
  <si>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</si>
  <si>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</si>
  <si>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</si>
  <si>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</si>
  <si>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</si>
  <si>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</si>
  <si>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</si>
  <si>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</si>
  <si>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</si>
  <si>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</si>
  <si>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</si>
  <si>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</si>
  <si>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</si>
  <si>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</si>
  <si>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</si>
  <si>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</si>
  <si>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</si>
  <si>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</si>
  <si>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</si>
  <si>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</si>
  <si>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</si>
  <si>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</si>
  <si>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</si>
  <si>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</si>
  <si>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</si>
  <si>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</si>
  <si>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</si>
  <si>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</si>
  <si>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</si>
  <si>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</si>
  <si>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</si>
  <si>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</si>
  <si>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</si>
  <si>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</si>
  <si>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</si>
  <si>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</si>
  <si>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</si>
  <si>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</si>
  <si>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</si>
  <si>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</si>
  <si>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</si>
  <si>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</si>
  <si>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</si>
  <si>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</si>
  <si>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</si>
  <si>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</si>
  <si>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</si>
  <si>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</si>
  <si>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</si>
  <si>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</si>
  <si>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</si>
  <si>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</si>
  <si>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</si>
  <si>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</si>
  <si>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</si>
  <si>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</si>
  <si>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</si>
  <si>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</si>
  <si>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</si>
  <si>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</si>
  <si>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</si>
  <si>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</si>
  <si>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</si>
  <si>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</si>
  <si>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</si>
  <si>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</si>
  <si>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</si>
  <si>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</si>
  <si>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</si>
  <si>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</si>
  <si>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</si>
  <si>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</si>
  <si>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</si>
  <si>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</si>
  <si>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</si>
  <si>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</si>
  <si>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</si>
  <si>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</si>
  <si>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</si>
  <si>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</si>
  <si>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</si>
  <si>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</si>
  <si>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</si>
  <si>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</si>
  <si>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</si>
  <si>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</si>
  <si>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</si>
  <si>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</si>
  <si>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</si>
  <si>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</si>
  <si>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</si>
  <si>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</si>
  <si>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</si>
  <si>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</si>
  <si>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</si>
  <si>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</si>
  <si>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</si>
  <si>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</si>
  <si>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</si>
  <si>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</si>
  <si>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</si>
  <si>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</si>
  <si>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</si>
  <si>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</si>
  <si>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</si>
  <si>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</si>
  <si>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</si>
  <si>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</si>
  <si>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</si>
  <si>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</si>
  <si>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</si>
  <si>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</si>
  <si>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</si>
  <si>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</si>
  <si>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</si>
  <si>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</si>
  <si>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</si>
  <si>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</si>
  <si>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</si>
  <si>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</si>
  <si>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</si>
  <si>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</si>
  <si>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</si>
  <si>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</si>
  <si>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</si>
  <si>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</si>
  <si>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</si>
  <si>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</si>
  <si>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</si>
  <si>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</si>
  <si>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</si>
  <si>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</si>
  <si>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</si>
  <si>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</si>
  <si>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</si>
  <si>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</si>
  <si>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</si>
  <si>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</si>
  <si>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</si>
  <si>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</si>
  <si>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</si>
  <si>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</si>
  <si>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</si>
  <si>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</si>
  <si>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</si>
  <si>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</si>
  <si>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</si>
  <si>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</si>
  <si>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</si>
  <si>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</si>
  <si>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</si>
  <si>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</si>
  <si>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</si>
  <si>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</si>
  <si>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</si>
  <si>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</si>
  <si>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</si>
  <si>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</si>
  <si>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</si>
  <si>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</si>
  <si>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</si>
  <si>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</si>
  <si>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</si>
  <si>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</si>
  <si>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</si>
  <si>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</si>
  <si>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</si>
  <si>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</si>
  <si>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</si>
  <si>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</si>
  <si>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</si>
  <si>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</si>
  <si>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</si>
  <si>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</si>
  <si>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</si>
  <si>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</si>
  <si>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</si>
  <si>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</si>
  <si>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</si>
  <si>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</si>
  <si>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</si>
  <si>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</si>
  <si>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</si>
  <si>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</si>
  <si>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</si>
  <si>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</si>
  <si>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</si>
  <si>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</si>
  <si>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</si>
  <si>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</si>
  <si>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</si>
  <si>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</si>
  <si>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</si>
  <si>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</si>
  <si>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</si>
  <si>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</si>
  <si>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</si>
  <si>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</si>
  <si>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</si>
  <si>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</si>
  <si>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</si>
  <si>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</si>
  <si>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</si>
  <si>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</si>
  <si>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</si>
  <si>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</si>
  <si>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</si>
  <si>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</si>
  <si>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</si>
  <si>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</si>
  <si>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</si>
  <si>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</si>
  <si>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</si>
  <si>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</si>
  <si>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</si>
  <si>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</si>
  <si>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</si>
  <si>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</si>
  <si>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</si>
  <si>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</si>
  <si>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</si>
  <si>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</si>
  <si>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</si>
  <si>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</si>
  <si>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</si>
  <si>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</si>
  <si>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</si>
  <si>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</si>
  <si>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</si>
  <si>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</si>
  <si>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</si>
  <si>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</si>
  <si>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</si>
  <si>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</si>
  <si>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</si>
  <si>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</si>
  <si>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</si>
  <si>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</si>
  <si>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</si>
  <si>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</si>
  <si>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</si>
  <si>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</si>
  <si>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</si>
  <si>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</si>
  <si>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</si>
  <si>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</si>
  <si>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</si>
  <si>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</si>
  <si>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</si>
  <si>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</si>
  <si>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</si>
  <si>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</si>
  <si>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</si>
  <si>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</si>
  <si>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</si>
  <si>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</si>
  <si>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</si>
  <si>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</si>
  <si>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</si>
  <si>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</si>
  <si>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</si>
  <si>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</si>
  <si>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</si>
  <si>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</si>
  <si>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</si>
  <si>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</si>
  <si>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</si>
  <si>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</si>
  <si>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</si>
  <si>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</si>
  <si>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</si>
  <si>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</si>
  <si>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</si>
  <si>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</si>
  <si>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</si>
  <si>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</si>
  <si>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</si>
  <si>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</si>
  <si>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</si>
  <si>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</si>
  <si>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</si>
  <si>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</si>
  <si>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</si>
  <si>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</si>
  <si>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</si>
  <si>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</si>
  <si>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</si>
  <si>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</si>
  <si>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</si>
  <si>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</si>
  <si>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</si>
  <si>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</si>
  <si>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</si>
  <si>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</si>
  <si>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</si>
  <si>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</si>
  <si>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</si>
  <si>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</si>
  <si>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</si>
  <si>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</si>
  <si>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</si>
  <si>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</si>
  <si>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</si>
  <si>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</si>
  <si>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</si>
  <si>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</si>
  <si>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</si>
  <si>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</si>
  <si>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</si>
  <si>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</si>
  <si>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</si>
  <si>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</si>
  <si>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</si>
  <si>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</si>
  <si>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</si>
  <si>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</si>
  <si>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</si>
  <si>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</si>
  <si>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</si>
  <si>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</si>
  <si>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</si>
  <si>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</si>
  <si>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</si>
  <si>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</si>
  <si>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</si>
  <si>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</si>
  <si>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</si>
  <si>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</si>
  <si>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</si>
  <si>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</si>
  <si>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</si>
  <si>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</si>
  <si>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</si>
  <si>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</si>
  <si>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</si>
  <si>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</si>
  <si>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</si>
  <si>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</si>
  <si>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</si>
  <si>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</si>
  <si>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</si>
  <si>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</si>
  <si>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</si>
  <si>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</si>
  <si>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</si>
  <si>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</si>
  <si>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</si>
  <si>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</si>
  <si>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</si>
  <si>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</si>
  <si>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</si>
  <si>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</si>
  <si>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</si>
  <si>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</si>
  <si>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</si>
  <si>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</si>
  <si>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</si>
  <si>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</si>
  <si>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</si>
  <si>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</si>
  <si>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</si>
  <si>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</si>
  <si>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</si>
  <si>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</si>
  <si>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</si>
  <si>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</si>
  <si>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</si>
  <si>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</si>
  <si>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</si>
  <si>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</si>
  <si>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</si>
  <si>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</si>
  <si>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</si>
  <si>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</si>
  <si>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</si>
  <si>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</si>
  <si>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</si>
  <si>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</si>
  <si>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</si>
  <si>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</si>
  <si>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</si>
  <si>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</si>
  <si>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</si>
  <si>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</si>
  <si>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</si>
  <si>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</si>
  <si>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</si>
  <si>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</si>
  <si>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</si>
  <si>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</si>
  <si>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</si>
  <si>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</si>
  <si>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</si>
  <si>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</si>
  <si>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</si>
  <si>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</si>
  <si>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</si>
  <si>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</si>
  <si>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</si>
  <si>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</si>
  <si>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</si>
  <si>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</si>
  <si>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</si>
  <si>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</si>
  <si>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</si>
  <si>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</si>
  <si>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</si>
  <si>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</si>
  <si>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</si>
  <si>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</si>
  <si>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</si>
  <si>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</si>
  <si>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</si>
  <si>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</si>
  <si>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</si>
  <si>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</si>
  <si>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</si>
  <si>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</si>
  <si>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</si>
  <si>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</si>
  <si>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</si>
  <si>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</si>
  <si>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</si>
  <si>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</si>
  <si>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</si>
  <si>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</si>
  <si>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</si>
  <si>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</si>
  <si>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</si>
  <si>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</si>
  <si>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</si>
  <si>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</si>
  <si>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</si>
  <si>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</si>
  <si>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</si>
  <si>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</si>
  <si>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</si>
  <si>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</si>
  <si>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</si>
  <si>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</si>
  <si>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</si>
  <si>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</si>
  <si>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</si>
  <si>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</si>
  <si>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</si>
  <si>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</si>
  <si>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</si>
  <si>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</si>
  <si>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</si>
  <si>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</si>
  <si>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</si>
  <si>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</si>
  <si>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</si>
  <si>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</si>
  <si>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</si>
  <si>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</si>
  <si>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</si>
  <si>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</si>
  <si>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</si>
  <si>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</si>
  <si>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</si>
  <si>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</si>
  <si>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</si>
  <si>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</si>
  <si>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</si>
  <si>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</si>
  <si>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</si>
  <si>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</si>
  <si>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</si>
  <si>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</si>
  <si>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</si>
  <si>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</si>
  <si>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</si>
  <si>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</si>
  <si>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</si>
  <si>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</si>
  <si>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</si>
  <si>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</si>
  <si>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</si>
  <si>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</si>
  <si>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</si>
  <si>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</si>
  <si>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</si>
  <si>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</si>
  <si>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</si>
  <si>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</si>
  <si>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</si>
  <si>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</si>
  <si>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</si>
  <si>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</si>
  <si>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</si>
  <si>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</si>
  <si>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</si>
  <si>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</si>
  <si>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</si>
  <si>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</si>
  <si>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</si>
  <si>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</si>
  <si>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</si>
  <si>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</si>
  <si>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</si>
  <si>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</si>
  <si>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</si>
  <si>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</si>
  <si>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</si>
  <si>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</si>
  <si>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</si>
  <si>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</si>
  <si>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</si>
  <si>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</si>
  <si>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</si>
  <si>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</si>
  <si>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</si>
  <si>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</si>
  <si>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</si>
  <si>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</si>
  <si>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</si>
  <si>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</si>
  <si>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</si>
  <si>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</si>
  <si>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</si>
  <si>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</si>
  <si>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</si>
  <si>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</si>
  <si>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</si>
  <si>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</si>
  <si>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</si>
  <si>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</si>
  <si>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</si>
  <si>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</si>
  <si>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</si>
  <si>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</si>
  <si>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</si>
  <si>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</si>
  <si>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</si>
  <si>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</si>
  <si>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</si>
  <si>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</si>
  <si>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</si>
  <si>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</si>
  <si>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</si>
  <si>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</si>
  <si>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</si>
  <si>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</si>
  <si>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</si>
  <si>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</si>
  <si>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</si>
  <si>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</si>
  <si>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</si>
  <si>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</si>
  <si>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</si>
  <si>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</si>
  <si>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</si>
  <si>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</si>
  <si>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</si>
  <si>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</si>
  <si>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</si>
  <si>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</si>
  <si>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</si>
  <si>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</si>
  <si>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</si>
  <si>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</si>
  <si>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</si>
  <si>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</si>
  <si>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</si>
  <si>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</si>
  <si>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</si>
  <si>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</si>
  <si>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</si>
  <si>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</si>
  <si>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</si>
  <si>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</si>
  <si>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</si>
  <si>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</si>
  <si>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</si>
  <si>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</si>
  <si>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</si>
  <si>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</si>
  <si>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</si>
  <si>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</si>
  <si>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</si>
  <si>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</si>
  <si>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</si>
  <si>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</si>
  <si>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</si>
  <si>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</si>
  <si>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</si>
  <si>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</si>
  <si>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</si>
  <si>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</si>
  <si>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</si>
  <si>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</si>
  <si>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</si>
  <si>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</si>
  <si>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</si>
  <si>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</si>
  <si>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</si>
  <si>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</si>
  <si>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</si>
  <si>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</si>
  <si>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</si>
  <si>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</si>
  <si>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</si>
  <si>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</si>
  <si>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</si>
  <si>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</si>
  <si>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</si>
  <si>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</si>
  <si>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</si>
  <si>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</si>
  <si>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</si>
  <si>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</si>
  <si>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</si>
  <si>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</si>
  <si>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</si>
  <si>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</si>
  <si>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</si>
  <si>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</si>
  <si>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</si>
  <si>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</si>
  <si>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</si>
  <si>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</si>
  <si>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</si>
  <si>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</si>
  <si>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</si>
  <si>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</si>
  <si>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</si>
  <si>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</si>
  <si>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</si>
  <si>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</si>
  <si>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</si>
  <si>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</si>
  <si>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</si>
  <si>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</si>
  <si>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</si>
  <si>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</si>
  <si>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</si>
  <si>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</si>
  <si>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</si>
  <si>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</si>
  <si>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</si>
  <si>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</si>
  <si>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</si>
  <si>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</si>
  <si>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</si>
  <si>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</si>
  <si>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</si>
  <si>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</si>
  <si>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</si>
  <si>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</si>
  <si>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</si>
  <si>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</si>
  <si>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</si>
  <si>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</si>
  <si>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</si>
  <si>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</si>
  <si>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</si>
  <si>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</si>
  <si>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</si>
  <si>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</si>
  <si>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</si>
  <si>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</si>
  <si>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</si>
  <si>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</si>
  <si>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</si>
  <si>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</si>
  <si>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</si>
  <si>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</si>
  <si>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</si>
  <si>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</si>
  <si>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</si>
  <si>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</si>
  <si>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</si>
  <si>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</si>
  <si>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</si>
  <si>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</si>
  <si>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</si>
  <si>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</si>
  <si>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</si>
  <si>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</si>
  <si>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</si>
  <si>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</si>
  <si>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</si>
  <si>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</si>
  <si>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</si>
  <si>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</si>
  <si>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</si>
  <si>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</si>
  <si>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</si>
  <si>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</si>
  <si>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</si>
  <si>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</si>
  <si>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</si>
  <si>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</si>
  <si>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</si>
  <si>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</si>
  <si>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</si>
  <si>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</si>
  <si>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</si>
  <si>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</si>
  <si>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</si>
  <si>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</si>
  <si>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</si>
  <si>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</si>
  <si>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</si>
  <si>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</si>
  <si>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</si>
  <si>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</si>
  <si>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</si>
  <si>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</si>
  <si>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</si>
  <si>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</si>
  <si>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</si>
  <si>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</si>
  <si>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</si>
  <si>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</si>
  <si>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</si>
  <si>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</si>
  <si>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</si>
  <si>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</si>
  <si>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</si>
  <si>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</si>
  <si>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</si>
  <si>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</si>
  <si>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</si>
  <si>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</si>
  <si>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</si>
  <si>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</si>
  <si>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</si>
  <si>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</si>
  <si>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</si>
  <si>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</si>
  <si>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</si>
  <si>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</si>
  <si>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</si>
  <si>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</si>
  <si>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</si>
  <si>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</si>
  <si>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</si>
  <si>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</si>
  <si>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</si>
  <si>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</si>
  <si>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</si>
  <si>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</si>
  <si>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</si>
  <si>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</si>
  <si>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</si>
  <si>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</si>
  <si>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</si>
  <si>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</si>
  <si>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</si>
  <si>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</si>
  <si>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</si>
  <si>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</si>
  <si>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</si>
  <si>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</si>
  <si>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</si>
  <si>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</si>
  <si>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</si>
  <si>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</si>
  <si>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</si>
  <si>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</si>
  <si>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</si>
  <si>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</si>
  <si>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</si>
  <si>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</si>
  <si>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</si>
  <si>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</si>
  <si>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</si>
  <si>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</si>
  <si>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</si>
  <si>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</si>
  <si>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</si>
  <si>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</si>
  <si>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</si>
  <si>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</si>
  <si>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</si>
  <si>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</si>
  <si>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</si>
  <si>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</si>
  <si>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</si>
  <si>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</si>
  <si>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</si>
  <si>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</si>
  <si>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</si>
  <si>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</si>
  <si>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</si>
  <si>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</si>
  <si>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</si>
  <si>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</si>
  <si>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</si>
  <si>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</si>
  <si>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</si>
  <si>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</si>
  <si>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</si>
  <si>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</si>
  <si>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</si>
  <si>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</si>
  <si>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</si>
  <si>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</si>
  <si>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</si>
  <si>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</si>
  <si>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</si>
  <si>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</si>
  <si>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</si>
  <si>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</si>
  <si>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</si>
  <si>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</si>
  <si>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</si>
  <si>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</si>
  <si>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</si>
  <si>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</si>
  <si>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</si>
  <si>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</si>
  <si>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</si>
  <si>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</si>
  <si>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</si>
  <si>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</si>
  <si>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</si>
  <si>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</si>
  <si>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</si>
  <si>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</si>
  <si>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</si>
  <si>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</si>
  <si>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</si>
  <si>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</si>
  <si>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</si>
  <si>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</si>
  <si>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</si>
  <si>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</si>
  <si>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</si>
  <si>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</si>
  <si>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</si>
  <si>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</si>
  <si>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</si>
  <si>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</si>
  <si>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</si>
  <si>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</si>
  <si>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</si>
  <si>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</si>
  <si>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</si>
  <si>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</si>
  <si>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</si>
  <si>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</si>
  <si>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</si>
  <si>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</si>
  <si>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</si>
  <si>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</si>
  <si>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</si>
  <si>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</si>
  <si>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</si>
  <si>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</si>
  <si>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</si>
  <si>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</si>
  <si>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</si>
  <si>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</si>
  <si>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</si>
  <si>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</si>
  <si>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</si>
  <si>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</si>
  <si>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</si>
  <si>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</si>
  <si>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</si>
  <si>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</si>
  <si>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</si>
  <si>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</si>
  <si>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</si>
  <si>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</si>
  <si>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</si>
  <si>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</si>
  <si>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</si>
  <si>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</si>
  <si>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</si>
  <si>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</si>
  <si>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</si>
  <si>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</si>
  <si>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</si>
  <si>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</si>
  <si>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</si>
  <si>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</si>
  <si>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</si>
  <si>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</si>
  <si>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</si>
  <si>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</si>
  <si>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</si>
  <si>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</si>
  <si>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</si>
  <si>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</si>
  <si>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</si>
  <si>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</si>
  <si>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</si>
  <si>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</si>
  <si>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</si>
  <si>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</si>
  <si>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</si>
  <si>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</si>
  <si>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</si>
  <si>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</si>
  <si>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</si>
  <si>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</si>
  <si>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</si>
  <si>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</si>
  <si>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</si>
  <si>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</si>
  <si>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</si>
  <si>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</si>
  <si>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</si>
  <si>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</si>
  <si>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</si>
  <si>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</si>
  <si>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</si>
  <si>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</si>
  <si>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</si>
  <si>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</si>
  <si>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</si>
  <si>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</si>
  <si>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</si>
  <si>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</si>
  <si>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</si>
  <si>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</si>
  <si>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</si>
  <si>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</si>
  <si>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</si>
  <si>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</si>
  <si>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</si>
  <si>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</si>
  <si>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</si>
  <si>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</si>
  <si>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</si>
  <si>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</si>
  <si>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</si>
  <si>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</si>
  <si>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</si>
  <si>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</si>
  <si>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</si>
  <si>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</si>
  <si>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</si>
  <si>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</si>
  <si>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</si>
  <si>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</si>
  <si>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</si>
  <si>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</si>
  <si>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</si>
  <si>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</si>
  <si>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</si>
  <si>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</si>
  <si>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</si>
  <si>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</si>
  <si>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</si>
  <si>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</si>
  <si>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</si>
  <si>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</si>
  <si>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</si>
  <si>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</si>
  <si>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</si>
  <si>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</si>
  <si>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</si>
  <si>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</si>
  <si>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</si>
  <si>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</si>
  <si>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</si>
  <si>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</si>
  <si>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</si>
  <si>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</si>
  <si>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</si>
  <si>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</si>
  <si>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</si>
  <si>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</si>
  <si>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</si>
  <si>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</si>
  <si>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</si>
  <si>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</si>
  <si>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</si>
  <si>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</si>
  <si>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</si>
  <si>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</si>
  <si>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</si>
  <si>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</si>
  <si>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</si>
  <si>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</si>
  <si>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</si>
  <si>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</si>
  <si>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</si>
  <si>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</si>
  <si>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</si>
  <si>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</si>
  <si>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</si>
  <si>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</si>
  <si>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</si>
  <si>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</si>
  <si>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</si>
  <si>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</si>
  <si>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</si>
  <si>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</si>
  <si>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</si>
  <si>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</si>
  <si>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</si>
  <si>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</si>
  <si>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</si>
  <si>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</si>
  <si>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</si>
  <si>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</si>
  <si>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</si>
  <si>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</si>
  <si>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</si>
  <si>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</si>
  <si>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</si>
  <si>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</si>
  <si>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</si>
  <si>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</si>
  <si>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</si>
  <si>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</si>
  <si>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</si>
  <si>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</si>
  <si>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</si>
  <si>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</si>
  <si>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</si>
  <si>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</si>
  <si>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</si>
  <si>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</si>
  <si>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</si>
  <si>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</si>
  <si>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</si>
  <si>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</si>
  <si>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</si>
  <si>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</si>
  <si>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</si>
  <si>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</si>
  <si>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</si>
  <si>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</si>
  <si>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</si>
  <si>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</si>
  <si>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</si>
  <si>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</si>
  <si>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</si>
  <si>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</si>
  <si>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</si>
  <si>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</si>
  <si>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</si>
  <si>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</si>
  <si>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</si>
  <si>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</si>
  <si>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</si>
  <si>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</si>
  <si>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</si>
  <si>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</si>
  <si>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</si>
  <si>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</si>
  <si>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</si>
  <si>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</si>
  <si>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</si>
  <si>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</si>
  <si>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</si>
  <si>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</si>
  <si>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</si>
  <si>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</si>
  <si>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</si>
  <si>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</si>
  <si>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</si>
  <si>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</si>
  <si>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</si>
  <si>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</si>
  <si>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</si>
  <si>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</si>
  <si>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</si>
  <si>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</si>
  <si>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</si>
  <si>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</si>
  <si>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</si>
  <si>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</si>
  <si>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</si>
  <si>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</si>
  <si>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</si>
  <si>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</si>
  <si>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</si>
  <si>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</si>
  <si>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</si>
  <si>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</si>
  <si>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</si>
  <si>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</si>
  <si>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</si>
  <si>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</si>
  <si>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</si>
  <si>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</si>
  <si>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</si>
  <si>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</si>
  <si>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</si>
  <si>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</si>
  <si>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</si>
  <si>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</si>
  <si>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</si>
  <si>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</si>
  <si>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</si>
  <si>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</si>
  <si>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</si>
  <si>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</si>
  <si>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</si>
  <si>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</si>
  <si>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</si>
  <si>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</si>
  <si>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</si>
  <si>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</si>
  <si>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</si>
  <si>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</si>
  <si>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</si>
  <si>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</si>
  <si>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</si>
  <si>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</si>
  <si>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</si>
  <si>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</si>
  <si>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</si>
  <si>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</si>
  <si>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</si>
  <si>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</si>
  <si>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</si>
  <si>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</si>
  <si>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</si>
  <si>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</si>
  <si>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</si>
  <si>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</si>
  <si>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</si>
  <si>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</si>
  <si>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</si>
  <si>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</si>
  <si>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</si>
  <si>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</si>
  <si>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</si>
  <si>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</si>
  <si>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</si>
  <si>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</si>
  <si>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</si>
  <si>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</si>
  <si>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</si>
  <si>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</si>
  <si>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</si>
  <si>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</si>
  <si>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</si>
  <si>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</si>
  <si>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</si>
  <si>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</si>
  <si>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</si>
  <si>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</si>
  <si>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</si>
  <si>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</si>
  <si>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</si>
  <si>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</si>
  <si>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</si>
  <si>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</si>
  <si>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</si>
  <si>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</si>
  <si>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</si>
  <si>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</si>
  <si>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</si>
  <si>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</si>
  <si>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</si>
  <si>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</si>
  <si>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</si>
  <si>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</si>
  <si>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</si>
  <si>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</si>
  <si>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</si>
  <si>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</si>
  <si>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</si>
  <si>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</si>
  <si>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</si>
  <si>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</si>
  <si>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</si>
  <si>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</si>
  <si>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</si>
  <si>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</si>
  <si>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</si>
  <si>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</si>
  <si>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</si>
  <si>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</si>
  <si>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</si>
  <si>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</si>
  <si>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</si>
  <si>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</si>
  <si>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</si>
  <si>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</si>
  <si>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</si>
  <si>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</si>
  <si>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</si>
  <si>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</si>
  <si>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</si>
  <si>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</si>
  <si>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</si>
  <si>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</si>
  <si>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</si>
  <si>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</si>
  <si>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</si>
  <si>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</si>
  <si>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</si>
  <si>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</si>
  <si>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</si>
  <si>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</si>
  <si>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</si>
  <si>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</si>
  <si>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</si>
  <si>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</si>
  <si>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</si>
  <si>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</si>
  <si>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</si>
  <si>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</si>
  <si>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</si>
  <si>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</si>
  <si>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</si>
  <si>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</si>
  <si>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</si>
  <si>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</si>
  <si>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</si>
  <si>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</si>
  <si>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</si>
  <si>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</si>
  <si>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</si>
  <si>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</si>
  <si>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</si>
  <si>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</si>
  <si>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</si>
  <si>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</si>
  <si>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</si>
  <si>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</si>
  <si>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</si>
  <si>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</si>
  <si>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</si>
  <si>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</si>
  <si>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</si>
  <si>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</si>
  <si>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</si>
  <si>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</si>
  <si>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</si>
  <si>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</si>
  <si>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</si>
  <si>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</si>
  <si>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</si>
  <si>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</si>
  <si>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</si>
  <si>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</si>
  <si>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</si>
  <si>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</si>
  <si>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</si>
  <si>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</si>
  <si>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</si>
  <si>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</si>
  <si>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</si>
  <si>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</si>
  <si>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</si>
  <si>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</si>
  <si>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</si>
  <si>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</si>
  <si>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</si>
  <si>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</si>
  <si>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</si>
  <si>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</si>
  <si>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</si>
  <si>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</si>
  <si>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</si>
  <si>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</si>
  <si>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</si>
  <si>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</si>
  <si>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</si>
  <si>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</si>
  <si>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</si>
  <si>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</si>
  <si>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</si>
  <si>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</si>
  <si>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</si>
  <si>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</si>
  <si>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</si>
  <si>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</si>
  <si>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</si>
  <si>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</si>
  <si>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</si>
  <si>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</si>
  <si>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</si>
  <si>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</si>
  <si>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</si>
  <si>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</si>
  <si>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</si>
  <si>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</si>
  <si>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</si>
  <si>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</si>
  <si>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</si>
  <si>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</si>
  <si>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</si>
  <si>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</si>
  <si>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</si>
  <si>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</si>
  <si>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</si>
  <si>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</si>
  <si>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</si>
  <si>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</si>
  <si>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</si>
  <si>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</si>
  <si>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</si>
  <si>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</si>
  <si>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</si>
  <si>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</si>
  <si>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</si>
  <si>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</si>
  <si>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</si>
  <si>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</si>
  <si>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</si>
  <si>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</si>
  <si>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</si>
  <si>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</si>
  <si>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</si>
  <si>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</si>
  <si>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</si>
  <si>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</si>
  <si>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</si>
  <si>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</si>
  <si>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</si>
  <si>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</si>
  <si>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</si>
  <si>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</si>
  <si>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</si>
  <si>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</si>
  <si>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</si>
  <si>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</si>
  <si>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</si>
  <si>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</si>
  <si>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</si>
  <si>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</si>
  <si>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</si>
  <si>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</si>
  <si>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</si>
  <si>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</si>
  <si>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</si>
  <si>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</si>
  <si>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</si>
  <si>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</si>
  <si>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</si>
  <si>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</si>
  <si>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</si>
  <si>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</si>
  <si>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</si>
  <si>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</si>
  <si>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</si>
  <si>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</si>
  <si>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</si>
  <si>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</si>
  <si>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</si>
  <si>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</si>
  <si>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</si>
  <si>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</si>
  <si>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</si>
  <si>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</si>
  <si>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</si>
  <si>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</si>
  <si>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</si>
  <si>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</si>
  <si>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</si>
  <si>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</si>
  <si>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</si>
  <si>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</si>
  <si>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</si>
  <si>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</si>
  <si>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</si>
  <si>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</si>
  <si>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</si>
  <si>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</si>
  <si>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</si>
  <si>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</si>
  <si>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</si>
  <si>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</si>
  <si>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</si>
  <si>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</si>
  <si>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</si>
  <si>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</si>
  <si>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</si>
  <si>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</si>
  <si>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</si>
  <si>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</si>
  <si>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</si>
  <si>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</si>
  <si>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</si>
  <si>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</si>
  <si>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</si>
  <si>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</si>
  <si>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</si>
  <si>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</si>
  <si>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</si>
  <si>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</si>
  <si>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</si>
  <si>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</si>
  <si>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</si>
  <si>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</si>
  <si>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</si>
  <si>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</si>
  <si>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</si>
  <si>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</si>
  <si>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</si>
  <si>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</si>
  <si>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</si>
  <si>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</si>
  <si>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</si>
  <si>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</si>
  <si>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</si>
  <si>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</si>
  <si>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</si>
  <si>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</si>
  <si>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</si>
  <si>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</si>
  <si>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</si>
  <si>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</si>
  <si>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</si>
  <si>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</si>
  <si>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</si>
  <si>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</si>
  <si>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</si>
  <si>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</si>
  <si>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</si>
  <si>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</si>
  <si>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</si>
  <si>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</si>
  <si>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</si>
  <si>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</si>
  <si>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</si>
  <si>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</si>
  <si>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</si>
  <si>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</si>
  <si>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</si>
  <si>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</si>
  <si>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</si>
  <si>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</si>
  <si>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</si>
  <si>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</si>
  <si>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</si>
  <si>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</si>
  <si>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</si>
  <si>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</si>
  <si>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</si>
  <si>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</si>
  <si>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</si>
  <si>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</si>
  <si>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</si>
  <si>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</si>
  <si>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</si>
  <si>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</si>
  <si>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</si>
  <si>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</si>
  <si>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</si>
  <si>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</si>
  <si>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</si>
  <si>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</si>
  <si>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</si>
  <si>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</si>
  <si>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</si>
  <si>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</si>
  <si>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</si>
  <si>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</si>
  <si>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</si>
  <si>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</si>
  <si>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</si>
  <si>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</si>
  <si>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</si>
  <si>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</si>
  <si>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</si>
  <si>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</si>
  <si>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</si>
  <si>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</si>
  <si>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</si>
  <si>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</si>
  <si>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</si>
  <si>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</si>
  <si>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</si>
  <si>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</si>
  <si>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</si>
  <si>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</si>
  <si>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</si>
  <si>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</si>
  <si>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</si>
  <si>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</si>
  <si>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</si>
  <si>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</si>
  <si>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</si>
  <si>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</si>
  <si>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</si>
  <si>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</si>
  <si>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</si>
  <si>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</si>
  <si>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</si>
  <si>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</si>
  <si>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</si>
  <si>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</si>
  <si>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</si>
  <si>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</si>
  <si>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</si>
  <si>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</si>
  <si>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</si>
  <si>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</si>
  <si>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</si>
  <si>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</si>
  <si>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</si>
  <si>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</si>
  <si>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</si>
  <si>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</si>
  <si>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</si>
  <si>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</si>
  <si>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</si>
  <si>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</si>
  <si>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</si>
  <si>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</si>
  <si>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</si>
  <si>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</si>
  <si>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</si>
  <si>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</si>
  <si>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</si>
  <si>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</si>
  <si>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</si>
  <si>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</si>
  <si>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</si>
  <si>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</si>
  <si>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</si>
  <si>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</si>
  <si>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</si>
  <si>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</si>
  <si>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</si>
  <si>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</si>
  <si>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</si>
  <si>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</si>
  <si>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</si>
  <si>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</si>
  <si>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</si>
  <si>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</si>
  <si>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</si>
  <si>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</si>
  <si>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</si>
  <si>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</si>
  <si>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</si>
  <si>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</si>
  <si>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</si>
  <si>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</si>
  <si>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</si>
  <si>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</si>
  <si>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</si>
  <si>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</si>
  <si>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</si>
  <si>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</si>
  <si>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</si>
  <si>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</si>
  <si>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</si>
  <si>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</si>
  <si>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</si>
  <si>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</si>
  <si>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</si>
  <si>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</si>
  <si>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</si>
  <si>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</si>
  <si>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</si>
  <si>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</si>
  <si>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</si>
  <si>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</si>
  <si>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</si>
  <si>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</si>
  <si>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</si>
  <si>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</si>
  <si>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</si>
  <si>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</si>
  <si>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</si>
  <si>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</si>
  <si>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</si>
  <si>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</si>
  <si>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</si>
  <si>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</si>
  <si>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</si>
  <si>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</si>
  <si>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</si>
  <si>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</si>
  <si>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</si>
  <si>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</si>
  <si>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</si>
  <si>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</si>
  <si>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</si>
  <si>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</si>
  <si>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</si>
  <si>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</si>
  <si>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</si>
  <si>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</si>
  <si>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</si>
  <si>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</si>
  <si>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</si>
  <si>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</si>
  <si>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</si>
  <si>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</si>
  <si>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</si>
  <si>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</si>
  <si>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</si>
  <si>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</si>
  <si>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</si>
  <si>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</si>
  <si>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</si>
  <si>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</si>
  <si>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</si>
  <si>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</si>
  <si>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</si>
  <si>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</si>
  <si>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</si>
  <si>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</si>
  <si>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</si>
  <si>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</si>
  <si>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</si>
  <si>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</si>
  <si>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</si>
  <si>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</si>
  <si>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</si>
  <si>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</si>
  <si>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</si>
  <si>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</si>
  <si>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</si>
  <si>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</si>
  <si>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</si>
  <si>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</si>
  <si>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</si>
  <si>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</si>
  <si>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</si>
  <si>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</si>
  <si>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</si>
  <si>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</si>
  <si>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</si>
  <si>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</si>
  <si>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</si>
  <si>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</si>
  <si>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</si>
  <si>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</si>
  <si>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</si>
  <si>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</si>
  <si>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</si>
  <si>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</si>
  <si>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</si>
  <si>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</si>
  <si>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</si>
  <si>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</si>
  <si>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</si>
  <si>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</si>
  <si>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</si>
  <si>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</si>
  <si>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</si>
  <si>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</si>
  <si>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</si>
  <si>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</si>
  <si>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</si>
  <si>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</si>
  <si>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</si>
  <si>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</si>
  <si>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</si>
  <si>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</si>
  <si>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</si>
  <si>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</si>
  <si>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</si>
  <si>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</si>
  <si>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</si>
  <si>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</si>
  <si>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</si>
  <si>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</si>
  <si>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</si>
  <si>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</si>
  <si>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</si>
  <si>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</si>
  <si>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</si>
  <si>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</si>
  <si>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</si>
  <si>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</si>
  <si>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</si>
  <si>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</si>
  <si>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</si>
  <si>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</si>
  <si>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</si>
  <si>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</si>
  <si>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</si>
  <si>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</si>
  <si>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</si>
  <si>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</si>
  <si>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</si>
  <si>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</si>
  <si>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</si>
  <si>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</si>
  <si>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</si>
  <si>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</si>
  <si>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</si>
  <si>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</si>
  <si>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</si>
  <si>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</si>
  <si>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</si>
  <si>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</si>
  <si>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</si>
  <si>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</si>
  <si>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</si>
  <si>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</si>
  <si>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</si>
  <si>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</si>
  <si>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</si>
  <si>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</si>
  <si>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</si>
  <si>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</si>
  <si>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</si>
  <si>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</si>
  <si>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</si>
  <si>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</si>
  <si>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</si>
  <si>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</si>
  <si>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</si>
  <si>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</si>
  <si>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</si>
  <si>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</si>
  <si>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</si>
  <si>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</si>
  <si>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</si>
  <si>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</si>
  <si>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</si>
  <si>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</si>
  <si>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</si>
  <si>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</si>
  <si>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</si>
  <si>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</si>
  <si>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</si>
  <si>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</si>
  <si>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</si>
  <si>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</si>
  <si>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</si>
  <si>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</si>
  <si>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</si>
  <si>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</si>
  <si>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</si>
  <si>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</si>
  <si>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</si>
  <si>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</si>
  <si>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</si>
  <si>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</si>
  <si>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</si>
  <si>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</si>
  <si>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</si>
  <si>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</si>
  <si>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</si>
  <si>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</si>
  <si>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</si>
  <si>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</si>
  <si>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</si>
  <si>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</si>
  <si>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</si>
  <si>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</si>
  <si>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</si>
  <si>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</si>
  <si>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</si>
  <si>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</si>
  <si>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</si>
  <si>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</si>
  <si>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</si>
  <si>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</si>
  <si>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</si>
  <si>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</si>
  <si>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</si>
  <si>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</si>
  <si>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</si>
  <si>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</si>
  <si>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</si>
  <si>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</si>
  <si>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</si>
  <si>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</si>
  <si>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</si>
  <si>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</si>
  <si>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</si>
  <si>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</si>
  <si>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</si>
  <si>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</si>
  <si>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</si>
  <si>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</si>
  <si>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</si>
  <si>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</si>
  <si>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</si>
  <si>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</si>
  <si>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</si>
  <si>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</si>
  <si>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</si>
  <si>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</si>
  <si>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</si>
  <si>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</si>
  <si>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</si>
  <si>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</si>
  <si>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</si>
  <si>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</si>
  <si>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</si>
  <si>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</si>
  <si>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</si>
  <si>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</si>
  <si>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</si>
  <si>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</si>
  <si>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</si>
  <si>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</si>
  <si>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</si>
  <si>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</si>
  <si>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</si>
  <si>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</si>
  <si>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</si>
  <si>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</si>
  <si>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</si>
  <si>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</si>
  <si>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</si>
  <si>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</si>
  <si>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</si>
  <si>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</si>
  <si>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</si>
  <si>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</si>
  <si>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</si>
  <si>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</si>
  <si>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</si>
  <si>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</si>
  <si>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</si>
  <si>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</si>
  <si>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</si>
  <si>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</si>
  <si>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</si>
  <si>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</si>
  <si>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</si>
  <si>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</si>
  <si>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</si>
  <si>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</si>
  <si>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</si>
  <si>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</si>
  <si>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</si>
  <si>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</si>
  <si>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</si>
  <si>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</si>
  <si>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</si>
  <si>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</si>
  <si>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</si>
  <si>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</si>
  <si>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</si>
  <si>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</si>
  <si>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</si>
  <si>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</si>
  <si>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</si>
  <si>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</si>
  <si>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</si>
  <si>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</si>
  <si>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</si>
  <si>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</si>
  <si>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</si>
  <si>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</si>
  <si>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</si>
  <si>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</si>
  <si>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</si>
  <si>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</si>
  <si>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</si>
  <si>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</si>
  <si>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</si>
  <si>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</si>
  <si>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</si>
  <si>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</si>
  <si>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</si>
  <si>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</si>
  <si>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</si>
  <si>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</si>
  <si>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</si>
  <si>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</si>
  <si>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</si>
  <si>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</si>
  <si>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</si>
  <si>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</si>
  <si>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</si>
  <si>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</si>
  <si>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</si>
  <si>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</si>
  <si>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</si>
  <si>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</si>
  <si>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</si>
  <si>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</si>
  <si>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</si>
  <si>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</si>
  <si>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</si>
  <si>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</si>
  <si>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</si>
  <si>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</si>
  <si>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</si>
  <si>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</si>
  <si>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</si>
  <si>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</si>
  <si>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</si>
  <si>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</si>
  <si>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</si>
  <si>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</si>
  <si>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</si>
  <si>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</si>
  <si>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</si>
  <si>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</si>
  <si>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</si>
  <si>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</si>
  <si>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</si>
  <si>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</si>
  <si>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</si>
  <si>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</si>
  <si>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</si>
  <si>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</si>
  <si>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</si>
  <si>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</si>
  <si>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</si>
  <si>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</si>
  <si>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</si>
  <si>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</si>
  <si>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</si>
  <si>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</si>
  <si>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</si>
  <si>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</si>
  <si>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</si>
  <si>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</si>
  <si>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</si>
  <si>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</si>
  <si>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</si>
  <si>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</si>
  <si>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</si>
  <si>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</si>
  <si>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</si>
  <si>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</si>
  <si>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</si>
  <si>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</si>
  <si>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</si>
  <si>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</si>
  <si>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</si>
  <si>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</si>
  <si>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</si>
  <si>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</si>
  <si>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</si>
  <si>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</si>
  <si>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</si>
  <si>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</si>
  <si>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</si>
  <si>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</si>
  <si>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</si>
  <si>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</si>
  <si>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</si>
  <si>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</si>
  <si>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</si>
  <si>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</si>
  <si>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</si>
  <si>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</si>
  <si>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</si>
  <si>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</si>
  <si>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</si>
  <si>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</si>
  <si>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</si>
  <si>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</si>
  <si>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</si>
  <si>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</si>
  <si>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</si>
  <si>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</si>
  <si>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</si>
  <si>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</si>
  <si>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</si>
  <si>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</si>
  <si>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</si>
  <si>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</si>
  <si>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</si>
  <si>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</si>
  <si>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</si>
  <si>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</si>
  <si>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</si>
  <si>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</si>
  <si>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</si>
  <si>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</si>
  <si>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</si>
  <si>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</si>
  <si>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</si>
  <si>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</si>
  <si>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</si>
  <si>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</si>
  <si>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</si>
  <si>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</si>
  <si>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</si>
  <si>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</si>
  <si>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</si>
  <si>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</si>
  <si>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</si>
  <si>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</si>
  <si>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</si>
  <si>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</si>
  <si>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</si>
  <si>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</si>
  <si>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</si>
  <si>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</si>
  <si>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</si>
  <si>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</si>
  <si>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</si>
  <si>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</si>
  <si>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</si>
  <si>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</si>
  <si>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</si>
  <si>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</si>
  <si>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</si>
  <si>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</si>
  <si>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</si>
  <si>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</si>
  <si>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</si>
  <si>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</si>
  <si>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</si>
  <si>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</si>
  <si>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</si>
  <si>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</si>
  <si>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</si>
  <si>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</si>
  <si>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</si>
  <si>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</si>
  <si>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</si>
  <si>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</si>
  <si>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</si>
  <si>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</si>
  <si>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</si>
  <si>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</si>
  <si>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</si>
  <si>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</si>
  <si>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</si>
  <si>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</si>
  <si>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</si>
  <si>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</si>
  <si>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</si>
  <si>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</si>
  <si>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</si>
  <si>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</si>
  <si>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</si>
  <si>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</si>
  <si>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</si>
  <si>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</si>
  <si>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</si>
  <si>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</si>
  <si>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</si>
  <si>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</si>
  <si>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</si>
  <si>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</si>
  <si>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</si>
  <si>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</si>
  <si>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</si>
  <si>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</si>
  <si>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</si>
  <si>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</si>
  <si>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</si>
  <si>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</si>
  <si>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</si>
  <si>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</si>
  <si>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</si>
  <si>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</si>
  <si>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</si>
  <si>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</si>
  <si>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</si>
  <si>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</si>
  <si>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</si>
  <si>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</si>
  <si>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</si>
  <si>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</si>
  <si>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</si>
  <si>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</si>
  <si>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</si>
  <si>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</si>
  <si>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</si>
  <si>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</si>
  <si>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</si>
  <si>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</si>
  <si>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</si>
  <si>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</si>
  <si>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</si>
  <si>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</si>
  <si>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</si>
  <si>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</si>
  <si>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</si>
  <si>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</si>
  <si>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</si>
  <si>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</si>
  <si>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</si>
  <si>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</si>
  <si>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</si>
  <si>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</si>
  <si>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</si>
  <si>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</si>
  <si>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</si>
  <si>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</si>
  <si>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</si>
  <si>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</si>
  <si>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</si>
  <si>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</si>
  <si>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</si>
  <si>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</si>
  <si>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</si>
  <si>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</si>
  <si>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</si>
  <si>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</si>
  <si>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</si>
  <si>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</si>
  <si>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</si>
  <si>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</si>
  <si>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</si>
  <si>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</si>
  <si>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</si>
  <si>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</si>
  <si>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</si>
  <si>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</si>
  <si>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</si>
  <si>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</si>
  <si>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</si>
  <si>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</si>
  <si>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</si>
  <si>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</si>
  <si>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</si>
  <si>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</si>
  <si>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</si>
  <si>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</si>
  <si>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</si>
  <si>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</si>
  <si>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</si>
  <si>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</si>
  <si>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</si>
  <si>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</si>
  <si>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</si>
  <si>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</si>
  <si>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</si>
  <si>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</si>
  <si>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</si>
  <si>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</si>
  <si>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</si>
  <si>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</si>
  <si>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</si>
  <si>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</si>
  <si>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</si>
  <si>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</si>
  <si>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</si>
  <si>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</si>
  <si>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</si>
  <si>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</si>
  <si>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</si>
  <si>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</si>
  <si>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</si>
  <si>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</si>
  <si>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</si>
  <si>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</si>
  <si>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</si>
  <si>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</si>
  <si>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</si>
  <si>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</si>
  <si>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</si>
  <si>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</si>
  <si>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</si>
  <si>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</si>
  <si>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</si>
  <si>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</si>
  <si>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</si>
  <si>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</si>
  <si>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</si>
  <si>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</si>
  <si>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</si>
  <si>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</si>
  <si>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</si>
  <si>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</si>
  <si>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</si>
  <si>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</si>
  <si>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</si>
  <si>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</si>
  <si>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</si>
  <si>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</si>
  <si>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</si>
  <si>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</si>
  <si>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</si>
  <si>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</si>
  <si>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</si>
  <si>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</si>
  <si>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</si>
  <si>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</si>
  <si>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</si>
  <si>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</si>
  <si>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</si>
  <si>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</si>
  <si>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</si>
  <si>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</si>
  <si>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</si>
  <si>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</si>
  <si>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</si>
  <si>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</si>
  <si>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</si>
  <si>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</si>
  <si>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</si>
  <si>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</si>
  <si>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</si>
  <si>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</si>
  <si>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</si>
  <si>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</si>
  <si>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</si>
  <si>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</si>
  <si>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</si>
  <si>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</si>
  <si>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</si>
  <si>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</si>
  <si>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</si>
  <si>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</si>
  <si>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</si>
  <si>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</si>
  <si>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</si>
  <si>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</si>
  <si>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</si>
  <si>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</si>
  <si>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</si>
  <si>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</si>
  <si>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</si>
  <si>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</si>
  <si>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</si>
  <si>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</si>
  <si>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</si>
  <si>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</si>
  <si>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</si>
  <si>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</si>
  <si>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</si>
  <si>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</si>
  <si>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</si>
  <si>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</si>
  <si>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</si>
  <si>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</si>
  <si>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</si>
  <si>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</si>
  <si>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</si>
  <si>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</si>
  <si>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</si>
  <si>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</si>
  <si>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</si>
  <si>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</si>
  <si>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</si>
  <si>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</si>
  <si>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</si>
  <si>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</si>
  <si>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</si>
  <si>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</si>
  <si>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</si>
  <si>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</si>
  <si>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</si>
  <si>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</si>
  <si>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</si>
  <si>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</si>
  <si>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</si>
  <si>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</si>
  <si>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</si>
  <si>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</si>
  <si>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</si>
  <si>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</si>
  <si>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</si>
  <si>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</si>
  <si>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</si>
  <si>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</si>
  <si>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</si>
  <si>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</si>
  <si>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</si>
  <si>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</si>
  <si>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</si>
  <si>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</si>
  <si>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</si>
  <si>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</si>
  <si>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</si>
  <si>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</si>
  <si>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</si>
  <si>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</si>
  <si>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</si>
  <si>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</si>
  <si>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</si>
  <si>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</si>
  <si>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</si>
  <si>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</si>
  <si>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</si>
  <si>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</si>
  <si>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</si>
  <si>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</si>
  <si>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</si>
  <si>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</si>
  <si>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</si>
  <si>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</si>
  <si>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</si>
  <si>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</si>
  <si>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</si>
  <si>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</si>
  <si>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</si>
  <si>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</si>
  <si>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</si>
  <si>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</si>
  <si>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</si>
  <si>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</si>
  <si>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</si>
  <si>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</si>
  <si>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</si>
  <si>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</si>
  <si>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</si>
  <si>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</si>
  <si>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</si>
  <si>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</si>
  <si>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</si>
  <si>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</si>
  <si>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</si>
  <si>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</si>
  <si>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</si>
  <si>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</si>
  <si>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</si>
  <si>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</si>
  <si>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</si>
  <si>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</si>
  <si>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</si>
  <si>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</si>
  <si>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</si>
  <si>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</si>
  <si>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</si>
  <si>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</si>
  <si>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</si>
  <si>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</si>
  <si>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</si>
  <si>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</si>
  <si>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</si>
  <si>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</si>
  <si>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</si>
  <si>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</si>
  <si>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</si>
  <si>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</si>
  <si>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</si>
  <si>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</si>
  <si>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</si>
  <si>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</si>
  <si>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</si>
  <si>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</si>
  <si>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</si>
  <si>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</si>
  <si>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</si>
  <si>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</si>
  <si>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</si>
  <si>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</si>
  <si>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</si>
  <si>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</si>
  <si>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</si>
  <si>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</si>
  <si>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</si>
  <si>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</si>
  <si>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</si>
  <si>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</si>
  <si>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</si>
  <si>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</si>
  <si>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</si>
  <si>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</si>
  <si>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</si>
  <si>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</si>
  <si>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</si>
  <si>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</si>
  <si>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</si>
  <si>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</si>
  <si>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</si>
  <si>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</si>
  <si>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</si>
  <si>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</si>
  <si>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</si>
  <si>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</si>
  <si>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</si>
  <si>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</si>
  <si>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</si>
  <si>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</si>
  <si>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</si>
  <si>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</si>
  <si>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</si>
  <si>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</si>
  <si>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</si>
  <si>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</si>
  <si>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</si>
  <si>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</si>
  <si>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</si>
  <si>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</si>
  <si>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</si>
  <si>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</si>
  <si>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</si>
  <si>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</si>
  <si>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</si>
  <si>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</si>
  <si>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</si>
  <si>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</si>
  <si>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</si>
  <si>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</si>
  <si>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</si>
  <si>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</si>
  <si>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</si>
  <si>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</si>
  <si>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</si>
  <si>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</si>
  <si>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</si>
  <si>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</si>
  <si>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</si>
  <si>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</si>
  <si>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</si>
  <si>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</si>
  <si>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</si>
  <si>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</si>
  <si>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</si>
  <si>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</si>
  <si>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</si>
  <si>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</si>
  <si>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</si>
  <si>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</si>
  <si>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</si>
  <si>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</si>
  <si>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</si>
  <si>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</si>
  <si>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</si>
  <si>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</si>
  <si>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</si>
  <si>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</si>
  <si>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</si>
  <si>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</si>
  <si>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</si>
  <si>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</si>
  <si>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</si>
  <si>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</si>
  <si>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</si>
  <si>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</si>
  <si>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</si>
  <si>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</si>
  <si>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</si>
  <si>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</si>
  <si>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</si>
  <si>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</si>
  <si>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</si>
  <si>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</si>
  <si>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</si>
  <si>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</si>
  <si>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</si>
  <si>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</si>
  <si>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</si>
  <si>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</si>
  <si>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</si>
  <si>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</si>
  <si>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</si>
  <si>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</si>
  <si>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</si>
  <si>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</si>
  <si>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</si>
  <si>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</si>
  <si>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</si>
  <si>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</si>
  <si>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</si>
  <si>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</si>
  <si>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</si>
  <si>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</si>
  <si>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</si>
  <si>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</si>
  <si>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</si>
  <si>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</si>
  <si>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</si>
  <si>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</si>
  <si>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</si>
  <si>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</si>
  <si>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</si>
  <si>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</si>
  <si>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</si>
  <si>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</si>
  <si>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</si>
  <si>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</si>
  <si>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</si>
  <si>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</si>
  <si>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</si>
  <si>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</si>
  <si>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</si>
  <si>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</si>
  <si>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</si>
  <si>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</si>
  <si>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</si>
  <si>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</si>
  <si>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</si>
  <si>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</si>
  <si>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</si>
  <si>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</si>
  <si>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</si>
  <si>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</si>
  <si>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</si>
  <si>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</si>
  <si>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</si>
  <si>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</si>
  <si>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</si>
  <si>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</si>
  <si>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</si>
  <si>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</si>
  <si>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</si>
  <si>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</si>
  <si>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</si>
  <si>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</si>
  <si>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</si>
  <si>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</si>
  <si>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</si>
  <si>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</si>
  <si>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</si>
  <si>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</si>
  <si>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</si>
  <si>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</si>
  <si>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</si>
  <si>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</si>
  <si>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</si>
  <si>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</si>
  <si>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</si>
  <si>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</si>
  <si>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</si>
  <si>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</si>
  <si>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</si>
  <si>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</si>
  <si>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</si>
  <si>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</si>
  <si>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</si>
  <si>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</si>
  <si>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</si>
  <si>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</si>
  <si>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</si>
  <si>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</si>
  <si>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</si>
  <si>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</si>
  <si>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</si>
  <si>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</si>
  <si>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</si>
  <si>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</si>
  <si>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</si>
  <si>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</si>
  <si>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</si>
  <si>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</si>
  <si>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</si>
  <si>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</si>
  <si>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</si>
  <si>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</si>
  <si>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</si>
  <si>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</si>
  <si>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</si>
  <si>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</si>
  <si>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</si>
  <si>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</si>
  <si>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</si>
  <si>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</si>
  <si>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</si>
  <si>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</si>
  <si>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</si>
  <si>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</si>
  <si>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</si>
  <si>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</si>
  <si>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</si>
  <si>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</si>
  <si>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</si>
  <si>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</si>
  <si>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</si>
  <si>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</si>
  <si>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</si>
  <si>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</si>
  <si>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</si>
  <si>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</si>
  <si>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</si>
  <si>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</si>
  <si>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</si>
  <si>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</si>
  <si>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</si>
  <si>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</si>
  <si>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</si>
  <si>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</si>
  <si>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</si>
  <si>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</si>
  <si>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</si>
  <si>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</si>
  <si>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</si>
  <si>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</si>
  <si>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</si>
  <si>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</si>
  <si>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</si>
  <si>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</si>
  <si>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</si>
  <si>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</si>
  <si>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</si>
  <si>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</si>
  <si>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</si>
  <si>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</si>
  <si>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</si>
  <si>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</si>
  <si>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</si>
  <si>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</si>
  <si>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</si>
  <si>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</si>
  <si>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</si>
  <si>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</si>
  <si>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</si>
  <si>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</si>
  <si>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</si>
  <si>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</si>
  <si>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</si>
  <si>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</si>
  <si>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</si>
  <si>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</si>
  <si>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</si>
  <si>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</si>
  <si>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</si>
  <si>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</si>
  <si>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</si>
  <si>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</si>
  <si>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</si>
  <si>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</si>
  <si>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</si>
  <si>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</si>
  <si>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</si>
  <si>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</si>
  <si>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</si>
  <si>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</si>
  <si>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</si>
  <si>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</si>
  <si>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</si>
  <si>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</si>
  <si>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</si>
  <si>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</si>
  <si>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</si>
  <si>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</si>
  <si>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</si>
  <si>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</si>
  <si>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</si>
  <si>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</si>
  <si>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</si>
  <si>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</si>
  <si>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</si>
  <si>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</si>
  <si>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</si>
  <si>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</si>
  <si>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</si>
  <si>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</si>
  <si>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</si>
  <si>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</si>
  <si>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</si>
  <si>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</si>
  <si>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</si>
  <si>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</si>
  <si>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</si>
  <si>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</si>
  <si>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</si>
  <si>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</si>
  <si>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</si>
  <si>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</si>
  <si>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</si>
  <si>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</si>
  <si>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</si>
  <si>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</si>
  <si>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</si>
  <si>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</si>
  <si>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</si>
  <si>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</si>
  <si>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</si>
  <si>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</si>
  <si>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</si>
  <si>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</si>
  <si>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</si>
  <si>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</si>
  <si>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</si>
  <si>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</si>
  <si>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</si>
  <si>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</si>
  <si>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</si>
  <si>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</si>
  <si>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</si>
  <si>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</si>
  <si>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</si>
  <si>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</si>
  <si>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</si>
  <si>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</si>
  <si>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</si>
  <si>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</si>
  <si>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</si>
  <si>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</si>
  <si>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</si>
  <si>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</si>
  <si>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</si>
  <si>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</si>
  <si>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</si>
  <si>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</si>
  <si>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</si>
  <si>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</si>
  <si>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</si>
  <si>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</si>
  <si>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</si>
  <si>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</si>
  <si>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</si>
  <si>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</si>
  <si>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</si>
  <si>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</si>
  <si>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</si>
  <si>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</si>
  <si>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</si>
  <si>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</si>
  <si>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</si>
  <si>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</si>
  <si>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</si>
  <si>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</si>
  <si>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</si>
  <si>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</si>
  <si>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</si>
  <si>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</si>
  <si>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</si>
  <si>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</si>
  <si>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</si>
  <si>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</si>
  <si>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</si>
  <si>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</si>
  <si>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</si>
  <si>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</si>
  <si>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</si>
  <si>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</si>
  <si>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</si>
  <si>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</si>
  <si>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</si>
  <si>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</si>
  <si>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</si>
  <si>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</si>
  <si>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</si>
  <si>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</si>
  <si>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</si>
  <si>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</si>
  <si>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</si>
  <si>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</si>
  <si>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</si>
  <si>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</si>
  <si>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</si>
  <si>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</si>
  <si>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</si>
  <si>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</si>
  <si>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</si>
  <si>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</si>
  <si>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</si>
  <si>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</si>
  <si>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</si>
  <si>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</si>
  <si>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</si>
  <si>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</si>
  <si>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</si>
  <si>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</si>
  <si>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</si>
  <si>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</si>
  <si>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</si>
  <si>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</si>
  <si>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</si>
  <si>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</si>
  <si>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</si>
  <si>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</si>
  <si>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</si>
  <si>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</si>
  <si>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</si>
  <si>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</si>
  <si>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</si>
  <si>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</si>
  <si>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</si>
  <si>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</si>
  <si>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</si>
  <si>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</si>
  <si>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</si>
  <si>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</si>
  <si>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</si>
  <si>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</si>
  <si>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</si>
  <si>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</si>
  <si>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</si>
  <si>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</si>
  <si>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</si>
  <si>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</si>
  <si>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</si>
  <si>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</si>
  <si>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</si>
  <si>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</si>
  <si>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</si>
  <si>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</si>
  <si>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</si>
  <si>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</si>
  <si>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</si>
  <si>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</si>
  <si>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</si>
  <si>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</si>
  <si>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</si>
  <si>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</si>
  <si>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</si>
  <si>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</si>
  <si>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</si>
  <si>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</si>
  <si>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</si>
  <si>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</si>
  <si>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</si>
  <si>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</si>
  <si>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</si>
  <si>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</si>
  <si>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</si>
  <si>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</si>
  <si>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</si>
  <si>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</si>
  <si>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</si>
  <si>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</si>
  <si>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</si>
  <si>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</si>
  <si>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</si>
  <si>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</si>
  <si>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</si>
  <si>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</si>
  <si>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</si>
  <si>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</si>
  <si>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</si>
  <si>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</si>
  <si>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</si>
  <si>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</si>
  <si>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</si>
  <si>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</si>
  <si>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</si>
  <si>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</si>
  <si>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</si>
  <si>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</si>
  <si>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</si>
  <si>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</si>
  <si>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</si>
  <si>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</si>
  <si>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</si>
  <si>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</si>
  <si>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</si>
  <si>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</si>
  <si>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</si>
  <si>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</si>
  <si>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</si>
  <si>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</si>
  <si>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</si>
  <si>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</si>
  <si>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</si>
  <si>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</si>
  <si>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</si>
  <si>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</si>
  <si>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</si>
  <si>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</si>
  <si>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</si>
  <si>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</si>
  <si>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</si>
  <si>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</si>
  <si>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</si>
  <si>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</si>
  <si>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</si>
  <si>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</si>
  <si>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</si>
  <si>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</si>
  <si>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</si>
  <si>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</si>
  <si>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</si>
  <si>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</si>
  <si>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</si>
  <si>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</si>
  <si>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</si>
  <si>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</si>
  <si>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</si>
  <si>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</si>
  <si>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</si>
  <si>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</si>
  <si>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</si>
  <si>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</si>
  <si>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</si>
  <si>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</si>
  <si>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</si>
  <si>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</si>
  <si>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</si>
  <si>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</si>
  <si>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</si>
  <si>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</si>
  <si>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</si>
  <si>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</si>
  <si>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</si>
  <si>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</si>
  <si>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</si>
  <si>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</si>
  <si>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</si>
  <si>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</si>
  <si>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</si>
  <si>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</si>
  <si>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</si>
  <si>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</si>
  <si>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</si>
  <si>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</si>
  <si>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</si>
  <si>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</si>
  <si>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</si>
  <si>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</si>
  <si>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</si>
  <si>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</si>
  <si>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</si>
  <si>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</si>
  <si>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</si>
  <si>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</si>
  <si>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</si>
  <si>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</si>
  <si>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</si>
  <si>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</si>
  <si>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</si>
  <si>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</si>
  <si>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</si>
  <si>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</si>
  <si>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</si>
  <si>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</si>
  <si>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</si>
  <si>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</si>
  <si>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</si>
  <si>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</si>
  <si>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</si>
  <si>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</si>
  <si>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</si>
  <si>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</si>
  <si>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</si>
  <si>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</si>
  <si>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</si>
  <si>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</si>
  <si>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</si>
  <si>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</si>
  <si>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</si>
  <si>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</si>
  <si>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</si>
  <si>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</si>
  <si>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</si>
  <si>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</si>
  <si>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</si>
  <si>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</si>
  <si>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</si>
  <si>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</si>
  <si>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</si>
  <si>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</si>
  <si>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</si>
  <si>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</si>
  <si>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</si>
  <si>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</si>
  <si>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</si>
  <si>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</si>
  <si>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</si>
  <si>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</si>
  <si>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</si>
  <si>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</si>
  <si>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</si>
  <si>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</si>
  <si>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</si>
  <si>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</si>
  <si>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</si>
  <si>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</si>
  <si>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</si>
  <si>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</si>
  <si>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</si>
  <si>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</si>
  <si>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</si>
  <si>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</si>
  <si>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</si>
  <si>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</si>
  <si>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</si>
  <si>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</si>
  <si>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</si>
  <si>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</si>
  <si>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</si>
  <si>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</si>
  <si>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</si>
  <si>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</si>
  <si>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</si>
  <si>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</si>
  <si>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</si>
  <si>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</si>
  <si>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</si>
  <si>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</si>
  <si>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</si>
  <si>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</si>
  <si>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</si>
  <si>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</si>
  <si>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</si>
  <si>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</si>
  <si>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</si>
  <si>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</si>
  <si>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</si>
  <si>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</si>
  <si>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</si>
  <si>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</si>
  <si>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</si>
  <si>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</si>
  <si>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</si>
  <si>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</si>
  <si>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</si>
  <si>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</si>
  <si>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</si>
  <si>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</si>
  <si>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</si>
  <si>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</si>
  <si>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</si>
  <si>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</si>
  <si>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</si>
  <si>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</si>
  <si>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</si>
  <si>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</si>
  <si>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</si>
  <si>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</si>
  <si>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</si>
  <si>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</si>
  <si>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</si>
  <si>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</si>
  <si>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</si>
  <si>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</si>
  <si>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</si>
  <si>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</si>
  <si>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</si>
  <si>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</si>
  <si>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</si>
  <si>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</si>
  <si>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</si>
  <si>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</si>
  <si>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</si>
  <si>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</si>
  <si>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</si>
  <si>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</si>
  <si>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</si>
  <si>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</si>
  <si>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</si>
  <si>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</si>
  <si>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</si>
  <si>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</si>
  <si>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</si>
  <si>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</si>
  <si>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</si>
  <si>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</si>
  <si>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</si>
  <si>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</si>
  <si>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</si>
  <si>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</si>
  <si>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</si>
  <si>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</si>
  <si>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</si>
  <si>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</si>
  <si>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</si>
  <si>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</si>
  <si>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</si>
  <si>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</si>
  <si>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</si>
  <si>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</si>
  <si>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</si>
  <si>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</si>
  <si>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</si>
  <si>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</si>
  <si>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</si>
  <si>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</si>
  <si>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</si>
  <si>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</si>
  <si>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</si>
  <si>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</si>
  <si>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</si>
  <si>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</si>
  <si>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</si>
  <si>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</si>
  <si>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</si>
  <si>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</si>
  <si>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</si>
  <si>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</si>
  <si>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</si>
  <si>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</si>
  <si>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</si>
  <si>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</si>
  <si>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</si>
  <si>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</si>
  <si>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</si>
  <si>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</si>
  <si>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</si>
  <si>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</si>
  <si>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</si>
  <si>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</si>
  <si>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</si>
  <si>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</si>
  <si>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</si>
  <si>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</si>
  <si>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</si>
  <si>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</si>
  <si>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</si>
  <si>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</si>
  <si>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</si>
  <si>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</si>
  <si>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</si>
  <si>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</si>
  <si>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</si>
  <si>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</si>
  <si>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</si>
  <si>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</si>
  <si>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</si>
  <si>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</si>
  <si>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</si>
  <si>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</si>
  <si>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</si>
  <si>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</si>
  <si>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</si>
  <si>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</si>
  <si>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</si>
  <si>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</si>
  <si>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</si>
  <si>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</si>
  <si>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</si>
  <si>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</si>
  <si>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</si>
  <si>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</si>
  <si>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</si>
  <si>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</si>
  <si>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</si>
  <si>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</si>
  <si>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</si>
  <si>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</si>
  <si>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</si>
  <si>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</si>
  <si>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</si>
  <si>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</si>
  <si>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</si>
  <si>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</si>
  <si>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</si>
  <si>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</si>
  <si>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</si>
  <si>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</si>
  <si>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</si>
  <si>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</si>
  <si>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</si>
  <si>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</si>
  <si>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</si>
  <si>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</si>
  <si>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</si>
  <si>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</si>
  <si>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</si>
  <si>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</si>
  <si>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</si>
  <si>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</si>
  <si>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</si>
  <si>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</si>
  <si>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</si>
  <si>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</si>
  <si>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</si>
  <si>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</si>
  <si>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</si>
  <si>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</si>
  <si>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</si>
  <si>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</si>
  <si>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</si>
  <si>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</si>
  <si>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</si>
  <si>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</si>
  <si>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</si>
  <si>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</si>
  <si>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</si>
  <si>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</si>
  <si>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</si>
  <si>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</si>
  <si>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</si>
  <si>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</si>
  <si>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</si>
  <si>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</si>
  <si>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</si>
  <si>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</si>
  <si>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</si>
  <si>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</si>
  <si>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</si>
  <si>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</si>
  <si>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</si>
  <si>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</si>
  <si>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</si>
  <si>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</si>
  <si>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</si>
  <si>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</si>
  <si>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</si>
  <si>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</si>
  <si>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</si>
  <si>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</si>
  <si>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</si>
  <si>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</si>
  <si>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</si>
  <si>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</si>
  <si>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</si>
  <si>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</si>
  <si>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</si>
  <si>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</si>
  <si>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</si>
  <si>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</si>
  <si>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</si>
  <si>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</si>
  <si>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</si>
  <si>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</si>
  <si>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</si>
  <si>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</si>
  <si>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</si>
  <si>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</si>
  <si>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</si>
  <si>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</si>
  <si>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</si>
  <si>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</si>
  <si>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</si>
  <si>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</si>
  <si>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</si>
  <si>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</si>
  <si>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</si>
  <si>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</si>
  <si>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</si>
  <si>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</si>
  <si>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</si>
  <si>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</si>
  <si>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</si>
  <si>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</si>
  <si>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</si>
  <si>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</si>
  <si>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</si>
  <si>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</si>
  <si>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</si>
  <si>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</si>
  <si>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</si>
  <si>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</si>
  <si>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</si>
  <si>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</si>
  <si>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</si>
  <si>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</si>
  <si>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</si>
  <si>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</si>
  <si>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</si>
  <si>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</si>
  <si>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</si>
  <si>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</si>
  <si>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</si>
  <si>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</si>
  <si>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</si>
  <si>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</si>
  <si>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</si>
  <si>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</si>
  <si>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</si>
  <si>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</si>
  <si>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</si>
  <si>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</si>
  <si>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</si>
  <si>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</si>
  <si>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</si>
  <si>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</si>
  <si>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</si>
  <si>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</si>
  <si>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</si>
  <si>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</si>
  <si>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</si>
  <si>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</si>
  <si>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</si>
  <si>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</si>
  <si>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</si>
  <si>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</si>
  <si>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</si>
  <si>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</si>
  <si>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</si>
  <si>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</si>
  <si>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</si>
  <si>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</si>
  <si>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</si>
  <si>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</si>
  <si>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</si>
  <si>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</si>
  <si>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</si>
  <si>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</si>
  <si>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</si>
  <si>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</si>
  <si>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</si>
  <si>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</si>
  <si>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</si>
  <si>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</si>
  <si>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</si>
  <si>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</si>
  <si>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</si>
  <si>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</si>
  <si>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</si>
  <si>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</si>
  <si>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</si>
  <si>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</si>
  <si>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</si>
  <si>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</si>
  <si>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</si>
  <si>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</si>
  <si>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</si>
  <si>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</si>
  <si>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</si>
  <si>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</si>
  <si>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</si>
  <si>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</si>
  <si>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</si>
  <si>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</si>
  <si>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</si>
  <si>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</si>
  <si>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</si>
  <si>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</si>
  <si>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</si>
  <si>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</si>
  <si>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</si>
  <si>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</si>
  <si>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</si>
  <si>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</si>
  <si>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</si>
  <si>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</si>
  <si>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</si>
  <si>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</si>
  <si>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</si>
  <si>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</si>
  <si>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</si>
  <si>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</si>
  <si>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</si>
  <si>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</si>
  <si>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</si>
  <si>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</si>
  <si>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</si>
  <si>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</si>
  <si>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</si>
  <si>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</si>
  <si>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</si>
  <si>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</si>
  <si>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</si>
  <si>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</si>
  <si>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</si>
  <si>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</si>
  <si>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</si>
  <si>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</si>
  <si>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</si>
  <si>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</si>
  <si>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</si>
  <si>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</si>
  <si>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</si>
  <si>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</si>
  <si>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</si>
  <si>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</si>
  <si>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</si>
  <si>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</si>
  <si>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</si>
  <si>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</si>
  <si>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</si>
  <si>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</si>
  <si>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</si>
  <si>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</si>
  <si>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</si>
  <si>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</si>
  <si>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</si>
  <si>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</si>
  <si>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</si>
  <si>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</si>
  <si>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</si>
  <si>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</si>
  <si>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</si>
  <si>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</si>
  <si>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</si>
  <si>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</si>
  <si>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</si>
  <si>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</si>
  <si>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</si>
  <si>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</si>
  <si>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</si>
  <si>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</si>
  <si>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</si>
  <si>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</si>
  <si>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</si>
  <si>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</si>
  <si>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</si>
  <si>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</si>
  <si>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</si>
  <si>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</si>
  <si>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</si>
  <si>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</si>
  <si>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</si>
  <si>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</si>
  <si>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</si>
  <si>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</si>
  <si>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</si>
  <si>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</si>
  <si>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</si>
  <si>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</si>
  <si>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</si>
  <si>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</si>
  <si>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</si>
  <si>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</si>
  <si>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</si>
  <si>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</si>
  <si>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</si>
  <si>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</si>
  <si>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</si>
  <si>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</si>
  <si>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</si>
  <si>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</si>
  <si>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</si>
  <si>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</si>
  <si>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</si>
  <si>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</si>
  <si>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</si>
  <si>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</si>
  <si>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</si>
  <si>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</si>
  <si>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</si>
  <si>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</si>
  <si>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</si>
  <si>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</si>
  <si>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</si>
  <si>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</si>
  <si>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</si>
  <si>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</si>
  <si>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</si>
  <si>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</si>
  <si>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</si>
  <si>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</si>
  <si>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</si>
  <si>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</si>
  <si>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</si>
  <si>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</si>
  <si>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</si>
  <si>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</si>
  <si>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</si>
  <si>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</si>
  <si>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</si>
  <si>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</si>
  <si>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</si>
  <si>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</si>
  <si>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</si>
  <si>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</si>
  <si>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</si>
  <si>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</si>
  <si>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</si>
  <si>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</si>
  <si>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</si>
  <si>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</si>
  <si>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</si>
  <si>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</si>
  <si>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</si>
  <si>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</si>
  <si>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</si>
  <si>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</si>
  <si>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</si>
  <si>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</si>
  <si>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</si>
  <si>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</si>
  <si>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</si>
  <si>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</si>
  <si>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</si>
  <si>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</si>
  <si>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</si>
  <si>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</si>
  <si>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</si>
  <si>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</si>
  <si>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</si>
  <si>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</si>
  <si>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</si>
  <si>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</si>
  <si>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</si>
  <si>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</si>
  <si>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</si>
  <si>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</si>
  <si>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</si>
  <si>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</si>
  <si>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</si>
  <si>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</si>
  <si>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</si>
  <si>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</si>
  <si>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</si>
  <si>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</si>
  <si>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</si>
  <si>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</si>
  <si>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</si>
  <si>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</si>
  <si>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</si>
  <si>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</si>
  <si>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</si>
  <si>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</si>
  <si>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</si>
  <si>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</si>
  <si>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</si>
  <si>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</si>
  <si>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</si>
  <si>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</si>
  <si>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</si>
  <si>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</si>
  <si>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</si>
  <si>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</si>
  <si>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</si>
  <si>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</si>
  <si>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</si>
  <si>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</si>
  <si>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</si>
  <si>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</si>
  <si>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</si>
  <si>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</si>
  <si>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</si>
  <si>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</si>
  <si>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</si>
  <si>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</si>
  <si>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</si>
  <si>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</si>
  <si>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</si>
  <si>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</si>
  <si>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</si>
  <si>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</si>
  <si>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</si>
  <si>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</si>
  <si>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</si>
  <si>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</si>
  <si>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</si>
  <si>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</si>
  <si>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</si>
  <si>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</si>
  <si>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</si>
  <si>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</si>
  <si>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</si>
  <si>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</si>
  <si>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</si>
  <si>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</si>
  <si>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</si>
  <si>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</si>
  <si>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</si>
  <si>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</si>
  <si>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</si>
  <si>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</si>
  <si>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</si>
  <si>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</si>
  <si>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</si>
  <si>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</si>
  <si>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</si>
  <si>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</si>
  <si>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</si>
  <si>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</si>
  <si>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</si>
  <si>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</si>
  <si>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</si>
  <si>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</si>
  <si>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</si>
  <si>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</si>
  <si>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</si>
  <si>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</si>
  <si>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</si>
  <si>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</si>
  <si>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</si>
  <si>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</si>
  <si>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</si>
  <si>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</si>
  <si>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</si>
  <si>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</si>
  <si>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</si>
  <si>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</si>
  <si>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</si>
  <si>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</si>
  <si>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</si>
  <si>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</si>
  <si>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</si>
  <si>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</si>
  <si>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</si>
  <si>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</si>
  <si>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</si>
  <si>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</si>
  <si>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</si>
  <si>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</si>
  <si>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</si>
  <si>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</si>
  <si>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</si>
  <si>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</si>
  <si>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</si>
  <si>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</si>
  <si>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</si>
  <si>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</si>
  <si>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</si>
  <si>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</si>
  <si>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</si>
  <si>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</si>
  <si>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</si>
  <si>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</si>
  <si>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</si>
  <si>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</si>
  <si>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</si>
  <si>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</si>
  <si>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</si>
  <si>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</si>
  <si>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</si>
  <si>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</si>
  <si>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</si>
  <si>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</si>
  <si>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</si>
  <si>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</si>
  <si>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</si>
  <si>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</si>
  <si>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</si>
  <si>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</si>
  <si>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</si>
  <si>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</si>
  <si>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</si>
  <si>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</si>
  <si>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</si>
  <si>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</si>
  <si>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</si>
  <si>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</si>
  <si>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</si>
  <si>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</si>
  <si>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</si>
  <si>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</si>
  <si>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</si>
  <si>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</si>
  <si>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</si>
  <si>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</si>
  <si>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</si>
  <si>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</si>
  <si>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</si>
  <si>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</si>
  <si>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</si>
  <si>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</si>
  <si>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</si>
  <si>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</si>
  <si>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</si>
  <si>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</si>
  <si>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</si>
  <si>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</si>
  <si>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</si>
  <si>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</si>
  <si>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</si>
  <si>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</si>
  <si>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</si>
  <si>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</si>
  <si>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</si>
  <si>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</si>
  <si>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</si>
  <si>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</si>
  <si>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</si>
  <si>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</si>
  <si>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</si>
  <si>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</si>
  <si>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</si>
  <si>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</si>
  <si>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</si>
  <si>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</si>
  <si>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</si>
  <si>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</si>
  <si>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</si>
  <si>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</si>
  <si>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</si>
  <si>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</si>
  <si>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</si>
  <si>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</si>
  <si>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</si>
  <si>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</si>
  <si>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</si>
  <si>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</si>
  <si>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</si>
  <si>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</si>
  <si>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</si>
  <si>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</si>
  <si>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</si>
  <si>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</si>
  <si>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</si>
  <si>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</si>
  <si>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</si>
  <si>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</si>
  <si>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</si>
  <si>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</si>
  <si>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</si>
  <si>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</si>
  <si>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</si>
  <si>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</si>
  <si>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</si>
  <si>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</si>
  <si>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</si>
  <si>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</si>
  <si>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</si>
  <si>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</si>
  <si>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</si>
  <si>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</si>
  <si>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</si>
  <si>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</si>
  <si>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</si>
  <si>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</si>
  <si>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</si>
  <si>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</si>
  <si>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</si>
  <si>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</si>
  <si>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</si>
  <si>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</si>
  <si>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</si>
  <si>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</si>
  <si>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</si>
  <si>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</si>
  <si>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</si>
  <si>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</si>
  <si>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</si>
  <si>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</si>
  <si>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</si>
  <si>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</si>
  <si>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</si>
  <si>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</si>
  <si>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</si>
  <si>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</si>
  <si>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</si>
  <si>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</si>
  <si>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</si>
  <si>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</si>
  <si>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</si>
  <si>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</si>
  <si>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</si>
  <si>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</si>
  <si>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</si>
  <si>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</si>
  <si>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</si>
  <si>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</si>
  <si>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</si>
  <si>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</si>
  <si>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</si>
  <si>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</si>
  <si>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</si>
  <si>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</si>
  <si>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</si>
  <si>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</si>
  <si>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</si>
  <si>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</si>
  <si>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</si>
  <si>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</si>
  <si>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</si>
  <si>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</si>
  <si>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</si>
  <si>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</si>
  <si>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</si>
  <si>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</si>
  <si>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</si>
  <si>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</si>
  <si>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</si>
  <si>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</si>
  <si>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</si>
  <si>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</si>
  <si>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</si>
  <si>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</si>
  <si>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</si>
  <si>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</si>
  <si>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</si>
  <si>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</si>
  <si>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</si>
  <si>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</si>
  <si>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</si>
  <si>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</si>
  <si>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</si>
  <si>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</si>
  <si>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</si>
  <si>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</si>
  <si>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</si>
  <si>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</si>
  <si>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</si>
  <si>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</si>
  <si>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</si>
  <si>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</si>
  <si>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</si>
  <si>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</si>
  <si>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</si>
  <si>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</si>
  <si>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</si>
  <si>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</si>
  <si>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</si>
  <si>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</si>
  <si>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</si>
  <si>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</si>
  <si>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</si>
  <si>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</si>
  <si>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</si>
  <si>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</si>
  <si>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</si>
  <si>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</si>
  <si>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</si>
  <si>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</si>
  <si>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</si>
  <si>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</si>
  <si>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</si>
  <si>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</si>
  <si>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</si>
  <si>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</si>
  <si>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</si>
  <si>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</si>
  <si>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</si>
  <si>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</si>
  <si>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</si>
  <si>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</si>
  <si>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</si>
  <si>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</si>
  <si>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</si>
  <si>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</si>
  <si>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</si>
  <si>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</si>
  <si>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</si>
  <si>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</si>
  <si>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</si>
  <si>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</si>
  <si>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</si>
  <si>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</si>
  <si>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</si>
  <si>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</si>
  <si>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</si>
  <si>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</si>
  <si>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</si>
  <si>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</si>
  <si>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</si>
  <si>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</si>
  <si>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</si>
  <si>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</si>
  <si>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</si>
  <si>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</si>
  <si>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</si>
  <si>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</si>
  <si>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</si>
  <si>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</si>
  <si>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</si>
  <si>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</si>
  <si>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</si>
  <si>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</si>
  <si>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</si>
  <si>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</si>
  <si>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</si>
  <si>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</si>
  <si>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</si>
  <si>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</si>
  <si>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</si>
  <si>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</si>
  <si>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</si>
  <si>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</si>
  <si>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</si>
  <si>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</si>
  <si>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</si>
  <si>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</si>
  <si>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</si>
  <si>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</si>
  <si>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</si>
  <si>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</si>
  <si>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</si>
  <si>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</si>
  <si>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</si>
  <si>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</si>
  <si>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</si>
  <si>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</si>
  <si>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</si>
  <si>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</si>
  <si>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</si>
  <si>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</si>
  <si>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</si>
  <si>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</si>
  <si>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</si>
  <si>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</si>
  <si>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</si>
  <si>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</si>
  <si>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</si>
  <si>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</si>
  <si>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</si>
  <si>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</si>
  <si>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</si>
  <si>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</si>
  <si>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</si>
  <si>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</si>
  <si>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</si>
  <si>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</si>
  <si>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</si>
  <si>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</si>
  <si>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</si>
  <si>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</si>
  <si>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</si>
  <si>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</si>
  <si>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</si>
  <si>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</si>
  <si>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</si>
  <si>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</si>
  <si>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</si>
  <si>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</si>
  <si>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</si>
  <si>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</si>
  <si>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</si>
  <si>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</si>
  <si>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</si>
  <si>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</si>
  <si>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</si>
  <si>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</si>
  <si>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</si>
  <si>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</si>
  <si>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</si>
  <si>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</si>
  <si>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</si>
  <si>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</si>
  <si>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</si>
  <si>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</si>
  <si>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</si>
  <si>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</si>
  <si>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</si>
  <si>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</si>
  <si>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</si>
  <si>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</si>
  <si>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</si>
  <si>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</si>
  <si>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</si>
  <si>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</si>
  <si>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</si>
  <si>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</si>
  <si>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</si>
  <si>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</si>
  <si>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</si>
  <si>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</si>
  <si>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</si>
  <si>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</si>
  <si>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</si>
  <si>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</si>
  <si>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</si>
  <si>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</si>
  <si>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</si>
  <si>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</si>
  <si>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</si>
  <si>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</si>
  <si>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</si>
  <si>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</si>
  <si>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</si>
  <si>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</si>
  <si>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</si>
  <si>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</si>
  <si>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</si>
  <si>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</si>
  <si>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</si>
  <si>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</si>
  <si>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</si>
  <si>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</si>
  <si>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</si>
  <si>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</si>
  <si>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</si>
  <si>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</si>
  <si>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</si>
  <si>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</si>
  <si>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</si>
  <si>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</si>
  <si>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</si>
  <si>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</si>
  <si>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</si>
  <si>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</si>
  <si>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</si>
  <si>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</si>
  <si>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</si>
  <si>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</si>
  <si>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</si>
  <si>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</si>
  <si>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</si>
  <si>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</si>
  <si>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</si>
  <si>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</si>
  <si>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</si>
  <si>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</si>
  <si>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</si>
  <si>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</si>
  <si>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</si>
  <si>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</si>
  <si>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</si>
  <si>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</si>
  <si>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</si>
  <si>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</si>
  <si>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</si>
  <si>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</si>
  <si>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</si>
  <si>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</si>
  <si>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</si>
  <si>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</si>
  <si>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</si>
  <si>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</si>
  <si>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</si>
  <si>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</si>
  <si>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</si>
  <si>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</si>
  <si>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</si>
  <si>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</si>
  <si>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</si>
  <si>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</si>
  <si>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</si>
  <si>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</si>
  <si>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</si>
  <si>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</si>
  <si>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</si>
  <si>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</si>
  <si>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</si>
  <si>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</si>
  <si>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</si>
  <si>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</si>
  <si>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</si>
  <si>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</si>
  <si>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</si>
  <si>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</si>
  <si>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</si>
  <si>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</si>
  <si>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</si>
  <si>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</si>
  <si>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</si>
  <si>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</si>
  <si>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</si>
  <si>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</si>
  <si>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</si>
  <si>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</si>
  <si>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</si>
  <si>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</si>
  <si>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</si>
  <si>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</si>
  <si>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</si>
  <si>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</si>
  <si>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</si>
  <si>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</si>
  <si>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</si>
  <si>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</si>
  <si>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</si>
  <si>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</si>
  <si>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</si>
  <si>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</si>
  <si>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</si>
  <si>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</si>
  <si>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</si>
  <si>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</si>
  <si>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</si>
  <si>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</si>
  <si>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</si>
  <si>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</si>
  <si>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</si>
  <si>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</si>
  <si>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</si>
  <si>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</si>
  <si>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</si>
  <si>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</si>
  <si>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</si>
  <si>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</si>
  <si>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</si>
  <si>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</si>
  <si>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</si>
  <si>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</si>
  <si>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</si>
  <si>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</si>
  <si>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</si>
  <si>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</si>
  <si>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</si>
  <si>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</si>
  <si>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</si>
  <si>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</si>
  <si>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</si>
  <si>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</si>
  <si>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</si>
  <si>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</si>
  <si>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</si>
  <si>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</si>
  <si>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</si>
  <si>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</si>
  <si>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</si>
  <si>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</si>
  <si>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</si>
  <si>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</si>
  <si>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</si>
  <si>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</si>
  <si>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</si>
  <si>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</si>
  <si>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</si>
  <si>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</si>
  <si>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</si>
  <si>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</si>
  <si>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</si>
  <si>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</si>
  <si>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</si>
  <si>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</si>
  <si>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</si>
  <si>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</si>
  <si>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</si>
  <si>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</si>
  <si>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</si>
  <si>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</si>
  <si>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</si>
  <si>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</si>
  <si>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</si>
  <si>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</si>
  <si>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</si>
  <si>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</si>
  <si>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</si>
  <si>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</si>
  <si>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</si>
  <si>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</si>
  <si>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</si>
  <si>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</si>
  <si>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</si>
  <si>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</si>
  <si>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</si>
  <si>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</si>
  <si>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</si>
  <si>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</si>
  <si>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</si>
  <si>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</si>
  <si>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</si>
  <si>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</si>
  <si>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</si>
  <si>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</si>
  <si>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</si>
  <si>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</si>
  <si>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</si>
  <si>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</si>
  <si>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</si>
  <si>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</si>
  <si>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</si>
  <si>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</si>
  <si>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</si>
  <si>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</si>
  <si>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</si>
  <si>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</si>
  <si>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</si>
  <si>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</si>
  <si>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</si>
  <si>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</si>
  <si>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</si>
  <si>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</si>
  <si>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</si>
  <si>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</si>
  <si>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</si>
  <si>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</si>
  <si>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</si>
  <si>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</si>
  <si>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</si>
  <si>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</si>
  <si>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</si>
  <si>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</si>
  <si>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</si>
  <si>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</si>
  <si>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</si>
  <si>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</si>
  <si>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</si>
  <si>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</si>
  <si>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</si>
  <si>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</si>
  <si>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</si>
  <si>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</si>
  <si>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</si>
  <si>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</si>
  <si>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</si>
  <si>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</si>
  <si>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</si>
  <si>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</si>
  <si>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</si>
  <si>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</si>
  <si>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</si>
  <si>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</si>
  <si>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</si>
  <si>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</si>
  <si>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</si>
  <si>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</si>
  <si>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</si>
  <si>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</si>
  <si>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</si>
  <si>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</si>
  <si>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</si>
  <si>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</si>
  <si>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</si>
  <si>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</si>
  <si>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</si>
  <si>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</si>
  <si>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</si>
  <si>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</si>
  <si>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</si>
  <si>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</si>
  <si>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</si>
  <si>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</si>
  <si>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</si>
  <si>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</si>
  <si>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</si>
  <si>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</si>
  <si>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</si>
  <si>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</si>
  <si>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</si>
  <si>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</si>
  <si>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</si>
  <si>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</si>
  <si>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</si>
  <si>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</si>
  <si>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</si>
  <si>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</si>
  <si>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</si>
  <si>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</si>
  <si>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</si>
  <si>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</si>
  <si>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</si>
  <si>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</si>
  <si>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</si>
  <si>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</si>
  <si>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</si>
  <si>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</si>
  <si>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</si>
  <si>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</si>
  <si>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</si>
  <si>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</si>
  <si>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</si>
  <si>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</si>
  <si>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</si>
  <si>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</si>
  <si>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</si>
  <si>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</si>
  <si>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</si>
  <si>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</si>
  <si>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</si>
  <si>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</si>
  <si>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</si>
  <si>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</si>
  <si>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</si>
  <si>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</si>
  <si>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</si>
  <si>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</si>
  <si>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</si>
  <si>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</si>
  <si>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</si>
  <si>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</si>
  <si>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</si>
  <si>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</si>
  <si>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</si>
  <si>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</si>
  <si>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</si>
  <si>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</si>
  <si>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</si>
  <si>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</si>
  <si>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</si>
  <si>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</si>
  <si>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</si>
  <si>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</si>
  <si>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</si>
  <si>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</si>
  <si>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</si>
  <si>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</si>
  <si>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</si>
  <si>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</si>
  <si>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</si>
  <si>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</si>
  <si>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</si>
  <si>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</si>
  <si>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</si>
  <si>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</si>
  <si>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</si>
  <si>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</si>
  <si>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</si>
  <si>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</si>
  <si>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</si>
  <si>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</si>
  <si>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</si>
  <si>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</si>
  <si>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</si>
  <si>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</si>
  <si>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</si>
  <si>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</si>
  <si>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</si>
  <si>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</si>
  <si>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</si>
  <si>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</si>
  <si>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</si>
  <si>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</si>
  <si>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</si>
  <si>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</si>
  <si>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</si>
  <si>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</si>
  <si>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</si>
  <si>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</si>
  <si>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</si>
  <si>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</si>
  <si>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</si>
  <si>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</si>
  <si>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</si>
  <si>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</si>
  <si>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</si>
  <si>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</si>
  <si>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</si>
  <si>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</si>
  <si>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</si>
  <si>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</si>
  <si>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</si>
  <si>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</si>
  <si>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</si>
  <si>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</si>
  <si>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</si>
  <si>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</si>
  <si>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</si>
  <si>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</si>
  <si>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</si>
  <si>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</si>
  <si>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</si>
  <si>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</si>
  <si>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</si>
  <si>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</si>
  <si>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</si>
  <si>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</si>
  <si>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</si>
  <si>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</si>
  <si>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</si>
  <si>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</si>
  <si>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</si>
  <si>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</si>
  <si>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</si>
  <si>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</si>
  <si>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</si>
  <si>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</si>
  <si>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</si>
  <si>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</si>
  <si>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</si>
  <si>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</si>
  <si>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</si>
  <si>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</si>
  <si>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</si>
  <si>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</si>
  <si>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</si>
  <si>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</si>
  <si>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</si>
  <si>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</si>
  <si>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</si>
  <si>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</si>
  <si>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</si>
  <si>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</si>
  <si>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</si>
  <si>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</si>
  <si>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</si>
  <si>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</si>
  <si>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</si>
  <si>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</si>
  <si>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</si>
  <si>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</si>
  <si>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</si>
  <si>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</si>
  <si>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</si>
  <si>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</si>
  <si>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</si>
  <si>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</si>
  <si>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</si>
  <si>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</si>
  <si>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</si>
  <si>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</si>
  <si>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</si>
  <si>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</si>
  <si>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</si>
  <si>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</si>
  <si>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</si>
  <si>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</si>
  <si>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</si>
  <si>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</si>
  <si>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</si>
  <si>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</si>
  <si>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</si>
  <si>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</si>
  <si>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</si>
  <si>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</si>
  <si>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</si>
  <si>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</si>
  <si>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</si>
  <si>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</si>
  <si>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</si>
  <si>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</si>
  <si>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</si>
  <si>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</si>
  <si>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</si>
  <si>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</si>
  <si>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</si>
  <si>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</si>
  <si>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</si>
  <si>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</si>
  <si>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</si>
  <si>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</si>
  <si>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</si>
  <si>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</si>
  <si>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</si>
  <si>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</si>
  <si>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</si>
  <si>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</si>
  <si>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</si>
  <si>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</si>
  <si>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</si>
  <si>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</si>
  <si>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</si>
  <si>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</si>
  <si>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</si>
  <si>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</si>
  <si>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</si>
  <si>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</si>
  <si>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</si>
  <si>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</si>
  <si>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</si>
  <si>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</si>
  <si>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</si>
  <si>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</si>
  <si>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</si>
  <si>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</si>
  <si>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</si>
  <si>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</si>
  <si>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</si>
  <si>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</si>
  <si>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</si>
  <si>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</si>
  <si>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</si>
  <si>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</si>
  <si>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</si>
  <si>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</si>
  <si>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</si>
  <si>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</si>
  <si>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</si>
  <si>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</si>
  <si>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</si>
  <si>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</si>
  <si>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</si>
  <si>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</si>
  <si>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</si>
  <si>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</si>
  <si>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</si>
  <si>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</si>
  <si>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</si>
  <si>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</si>
  <si>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</si>
  <si>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</si>
  <si>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</si>
  <si>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</si>
  <si>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</si>
  <si>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</si>
  <si>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</si>
  <si>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</si>
  <si>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</si>
  <si>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</si>
  <si>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</si>
  <si>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</si>
  <si>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</si>
  <si>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</si>
  <si>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</si>
  <si>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</si>
  <si>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</si>
  <si>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</si>
  <si>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</si>
  <si>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</si>
  <si>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</si>
  <si>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</si>
  <si>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</si>
  <si>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</si>
  <si>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</si>
  <si>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</si>
  <si>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</si>
  <si>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</si>
  <si>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</si>
  <si>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</si>
  <si>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</si>
  <si>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</si>
  <si>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</si>
  <si>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</si>
  <si>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</si>
  <si>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</si>
  <si>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</si>
  <si>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</si>
  <si>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</si>
  <si>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</si>
  <si>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</si>
  <si>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</si>
  <si>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</si>
  <si>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</si>
  <si>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</si>
  <si>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</si>
  <si>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</si>
  <si>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</si>
  <si>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</si>
  <si>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</si>
  <si>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</si>
  <si>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</si>
  <si>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</si>
  <si>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</si>
  <si>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</si>
  <si>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</si>
  <si>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</si>
  <si>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</si>
  <si>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</si>
  <si>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</si>
  <si>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</si>
  <si>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</si>
  <si>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</si>
  <si>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</si>
  <si>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</si>
  <si>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</si>
  <si>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</si>
  <si>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</si>
  <si>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</si>
  <si>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</si>
  <si>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</si>
  <si>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</si>
  <si>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</si>
  <si>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</si>
  <si>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</si>
  <si>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</si>
  <si>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</si>
  <si>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</si>
  <si>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</si>
  <si>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</si>
  <si>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</si>
  <si>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</si>
  <si>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</si>
  <si>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</si>
  <si>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</si>
  <si>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</si>
  <si>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</si>
  <si>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</si>
  <si>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</si>
  <si>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</si>
  <si>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</si>
  <si>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</si>
  <si>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</si>
  <si>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</si>
  <si>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</si>
  <si>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</si>
  <si>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</si>
  <si>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</si>
  <si>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</si>
  <si>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</si>
  <si>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</si>
  <si>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</si>
  <si>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</si>
  <si>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</si>
  <si>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</si>
  <si>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</si>
  <si>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</si>
  <si>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</si>
  <si>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</si>
  <si>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</si>
  <si>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</si>
  <si>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</si>
  <si>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</si>
  <si>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</si>
  <si>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</si>
  <si>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</si>
  <si>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</si>
  <si>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</si>
  <si>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</si>
  <si>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</si>
  <si>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</si>
  <si>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</si>
  <si>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</si>
  <si>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</si>
  <si>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</si>
  <si>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</si>
  <si>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</si>
  <si>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</si>
  <si>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</si>
  <si>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</si>
  <si>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</si>
  <si>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</si>
  <si>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</si>
  <si>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</si>
  <si>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</si>
  <si>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</si>
  <si>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</si>
  <si>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</si>
  <si>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</si>
  <si>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</si>
  <si>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</si>
  <si>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</si>
  <si>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</si>
  <si>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</si>
  <si>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</si>
  <si>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</si>
  <si>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</si>
  <si>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</si>
  <si>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</si>
  <si>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</si>
  <si>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</si>
  <si>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</si>
  <si>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</si>
  <si>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</si>
  <si>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</si>
  <si>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</si>
  <si>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</si>
  <si>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</si>
  <si>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</si>
  <si>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</si>
  <si>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</si>
  <si>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</si>
  <si>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</si>
  <si>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</si>
  <si>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</si>
  <si>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</si>
  <si>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</si>
  <si>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</si>
  <si>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</si>
  <si>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</si>
  <si>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</si>
  <si>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</si>
  <si>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</si>
  <si>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</si>
  <si>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</si>
  <si>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</si>
  <si>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</si>
  <si>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</si>
  <si>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</si>
  <si>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</si>
  <si>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</si>
  <si>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</si>
  <si>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</si>
  <si>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</si>
  <si>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</si>
  <si>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</si>
  <si>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</si>
  <si>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</si>
  <si>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</si>
  <si>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</si>
  <si>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</si>
  <si>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</si>
  <si>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</si>
  <si>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</si>
  <si>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</si>
  <si>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</si>
  <si>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</si>
  <si>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</si>
  <si>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</si>
  <si>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</si>
  <si>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</si>
  <si>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</si>
  <si>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</si>
  <si>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</si>
  <si>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</si>
  <si>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</si>
  <si>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</si>
  <si>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</si>
  <si>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</si>
  <si>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</si>
  <si>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</si>
  <si>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</si>
  <si>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</si>
  <si>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</si>
  <si>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</si>
  <si>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</si>
  <si>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</si>
  <si>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</si>
  <si>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</si>
  <si>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</si>
  <si>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</si>
  <si>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</si>
  <si>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</si>
  <si>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</si>
  <si>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</si>
  <si>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</si>
  <si>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</si>
  <si>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</si>
  <si>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</si>
  <si>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</si>
  <si>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</si>
  <si>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</si>
  <si>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</si>
  <si>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</si>
  <si>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</si>
  <si>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</si>
  <si>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</si>
  <si>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</si>
  <si>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</si>
  <si>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</si>
  <si>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</si>
  <si>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</si>
  <si>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</si>
  <si>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</si>
  <si>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</si>
  <si>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</si>
  <si>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</si>
  <si>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</si>
  <si>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</si>
  <si>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</si>
  <si>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</si>
  <si>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</si>
  <si>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</si>
  <si>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</si>
  <si>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</si>
  <si>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</si>
  <si>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</si>
  <si>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</si>
  <si>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</si>
  <si>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</si>
  <si>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</si>
  <si>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</si>
  <si>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</si>
  <si>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</si>
  <si>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</si>
  <si>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</si>
  <si>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</si>
  <si>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</si>
  <si>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</si>
  <si>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</si>
  <si>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</si>
  <si>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</si>
  <si>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</si>
  <si>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</si>
  <si>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</si>
  <si>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</si>
  <si>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</si>
  <si>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</si>
  <si>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</si>
  <si>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</si>
  <si>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</si>
  <si>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</si>
  <si>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</si>
  <si>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</si>
  <si>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</si>
  <si>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</si>
  <si>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</si>
  <si>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</si>
  <si>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</si>
  <si>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</si>
  <si>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</si>
  <si>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</si>
  <si>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</si>
  <si>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</si>
  <si>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</si>
  <si>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</si>
  <si>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</si>
  <si>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</si>
  <si>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</si>
  <si>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</si>
  <si>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</si>
  <si>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</si>
  <si>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</si>
  <si>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</si>
  <si>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</si>
  <si>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</si>
  <si>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</si>
  <si>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</si>
  <si>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</si>
  <si>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</si>
  <si>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</si>
  <si>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</si>
  <si>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</si>
  <si>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</si>
  <si>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</si>
  <si>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</si>
  <si>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</si>
  <si>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</si>
  <si>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</si>
  <si>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</si>
  <si>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</si>
  <si>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</si>
  <si>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</si>
  <si>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</si>
  <si>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</si>
  <si>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</si>
  <si>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</si>
  <si>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</si>
  <si>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</si>
  <si>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</si>
  <si>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</si>
  <si>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</si>
  <si>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</si>
  <si>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</si>
  <si>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</si>
  <si>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</si>
  <si>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</si>
  <si>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</si>
  <si>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</si>
  <si>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</si>
  <si>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</si>
  <si>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</si>
  <si>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</si>
  <si>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</si>
  <si>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</si>
  <si>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</si>
  <si>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</si>
  <si>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</si>
  <si>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</si>
  <si>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</si>
  <si>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</si>
  <si>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</si>
  <si>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</si>
  <si>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</si>
  <si>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</si>
  <si>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</si>
  <si>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</si>
  <si>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</si>
  <si>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</si>
  <si>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</si>
  <si>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</si>
  <si>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</si>
  <si>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</si>
  <si>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</si>
  <si>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</si>
  <si>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</si>
  <si>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</si>
  <si>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</si>
  <si>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</si>
  <si>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</si>
  <si>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</si>
  <si>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</si>
  <si>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</si>
  <si>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</si>
  <si>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</si>
  <si>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</si>
  <si>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</si>
  <si>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</si>
  <si>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</si>
  <si>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</si>
  <si>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</si>
  <si>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</si>
  <si>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</si>
  <si>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</si>
  <si>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</si>
  <si>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</si>
  <si>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</si>
  <si>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</si>
  <si>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</si>
  <si>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</si>
  <si>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</si>
  <si>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</si>
  <si>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</si>
  <si>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</si>
  <si>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</si>
  <si>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</si>
  <si>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</si>
  <si>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</si>
  <si>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</si>
  <si>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</si>
  <si>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</si>
  <si>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</si>
  <si>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</si>
  <si>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</si>
  <si>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</si>
  <si>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</si>
  <si>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</si>
  <si>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</si>
  <si>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</si>
  <si>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</si>
  <si>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</si>
  <si>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</si>
  <si>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</si>
  <si>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</si>
  <si>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</si>
  <si>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</si>
  <si>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</si>
  <si>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</si>
  <si>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</si>
  <si>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</si>
  <si>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</si>
  <si>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</si>
  <si>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</si>
  <si>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</si>
  <si>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</si>
  <si>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</si>
  <si>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</si>
  <si>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</si>
  <si>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</si>
  <si>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</si>
  <si>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</si>
  <si>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</si>
  <si>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</si>
  <si>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</si>
  <si>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</si>
  <si>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</si>
  <si>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</si>
  <si>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</si>
  <si>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</si>
  <si>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</si>
  <si>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</si>
  <si>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</si>
  <si>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</si>
  <si>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</si>
  <si>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</si>
  <si>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</si>
  <si>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</si>
  <si>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</si>
  <si>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</si>
  <si>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</si>
  <si>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</si>
  <si>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</si>
  <si>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</si>
  <si>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</si>
  <si>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</si>
  <si>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</si>
  <si>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</si>
  <si>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</si>
  <si>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</si>
  <si>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</si>
  <si>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</si>
  <si>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</si>
  <si>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</si>
  <si>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</si>
  <si>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</si>
  <si>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</si>
  <si>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</si>
  <si>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</si>
  <si>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</si>
  <si>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</si>
  <si>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</si>
  <si>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</si>
  <si>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</si>
  <si>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</si>
  <si>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</si>
  <si>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</si>
  <si>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</si>
  <si>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</si>
  <si>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</si>
  <si>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</si>
  <si>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</si>
  <si>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</si>
  <si>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</si>
  <si>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</si>
  <si>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</si>
  <si>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</si>
  <si>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</si>
  <si>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</si>
  <si>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</si>
  <si>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</si>
  <si>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</si>
  <si>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</si>
  <si>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</si>
  <si>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</si>
  <si>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</si>
  <si>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</si>
  <si>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</si>
  <si>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</si>
  <si>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</si>
  <si>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</si>
  <si>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</si>
  <si>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</si>
  <si>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</si>
  <si>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</si>
  <si>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</si>
  <si>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</si>
  <si>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</si>
  <si>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</si>
  <si>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</si>
  <si>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</si>
  <si>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</si>
  <si>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</si>
  <si>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</si>
  <si>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</si>
  <si>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</si>
  <si>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</si>
  <si>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</si>
  <si>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</si>
  <si>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</si>
  <si>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</si>
  <si>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</si>
  <si>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</si>
  <si>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</si>
  <si>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</si>
  <si>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</si>
  <si>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</si>
  <si>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</si>
  <si>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</si>
  <si>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</si>
  <si>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</si>
  <si>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</si>
  <si>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</si>
  <si>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</si>
  <si>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</si>
  <si>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</si>
  <si>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</si>
  <si>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</si>
  <si>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</si>
  <si>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</si>
  <si>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</si>
  <si>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</si>
  <si>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</si>
  <si>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</si>
  <si>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</si>
  <si>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</si>
  <si>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</si>
  <si>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</si>
  <si>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</si>
  <si>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</si>
  <si>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</si>
  <si>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</si>
  <si>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</si>
  <si>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</si>
  <si>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</si>
  <si>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</si>
  <si>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</si>
  <si>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</si>
  <si>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</si>
  <si>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</si>
  <si>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</si>
  <si>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</si>
  <si>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</si>
  <si>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</si>
  <si>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</si>
  <si>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</si>
  <si>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</si>
  <si>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</si>
  <si>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</si>
  <si>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</si>
  <si>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</si>
  <si>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</si>
  <si>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</si>
  <si>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</si>
  <si>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</si>
  <si>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</si>
  <si>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</si>
  <si>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</si>
  <si>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</si>
  <si>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</si>
  <si>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</si>
  <si>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</si>
  <si>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</si>
  <si>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</si>
  <si>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</si>
  <si>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</si>
  <si>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</si>
  <si>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</si>
  <si>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</si>
  <si>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</si>
  <si>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</si>
  <si>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</si>
  <si>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</si>
  <si>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</si>
  <si>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</si>
  <si>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</si>
  <si>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</si>
  <si>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</si>
  <si>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</si>
  <si>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</si>
  <si>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</si>
  <si>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</si>
  <si>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</si>
  <si>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</si>
  <si>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</si>
  <si>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</si>
  <si>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</si>
  <si>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</si>
  <si>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</si>
  <si>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</si>
  <si>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</si>
  <si>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</si>
  <si>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</si>
  <si>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</si>
  <si>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</si>
  <si>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</si>
  <si>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</si>
  <si>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</si>
  <si>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</si>
  <si>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</si>
  <si>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</si>
  <si>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</si>
  <si>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</si>
  <si>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</si>
  <si>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</si>
  <si>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</si>
  <si>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</si>
  <si>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</si>
  <si>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</si>
  <si>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</si>
  <si>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</si>
  <si>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</si>
  <si>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</si>
  <si>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</si>
  <si>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</si>
  <si>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</si>
  <si>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</si>
  <si>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</si>
  <si>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</si>
  <si>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</si>
  <si>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</si>
  <si>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</si>
  <si>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</si>
  <si>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</si>
  <si>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</si>
  <si>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</si>
  <si>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</si>
  <si>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</si>
  <si>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</si>
  <si>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</si>
  <si>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</si>
  <si>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</si>
  <si>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</si>
  <si>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</si>
  <si>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</si>
  <si>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</si>
  <si>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</si>
  <si>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</si>
  <si>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</si>
  <si>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</si>
  <si>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</si>
  <si>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</si>
  <si>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</si>
  <si>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</si>
  <si>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</si>
  <si>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</si>
  <si>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</si>
  <si>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</si>
  <si>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</si>
  <si>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</si>
  <si>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</si>
  <si>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</si>
  <si>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</si>
  <si>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</si>
  <si>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</si>
  <si>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</si>
  <si>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</si>
  <si>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</si>
  <si>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</si>
  <si>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</si>
  <si>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</si>
  <si>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</si>
  <si>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</si>
  <si>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</si>
  <si>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</si>
  <si>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</si>
  <si>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</si>
  <si>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</si>
  <si>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</si>
  <si>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</si>
  <si>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</si>
  <si>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</si>
  <si>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</si>
  <si>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</si>
  <si>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</si>
  <si>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</si>
  <si>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</si>
  <si>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</si>
  <si>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</si>
  <si>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</si>
  <si>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</si>
  <si>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</si>
  <si>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</si>
  <si>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</si>
  <si>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</si>
  <si>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</si>
  <si>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</si>
  <si>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</si>
  <si>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</si>
  <si>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</si>
  <si>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</si>
  <si>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</si>
  <si>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</si>
  <si>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</si>
  <si>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</si>
  <si>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</si>
  <si>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</si>
  <si>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</si>
  <si>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</si>
  <si>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</si>
  <si>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</si>
  <si>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</si>
  <si>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</si>
  <si>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</si>
  <si>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</si>
  <si>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</si>
  <si>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</si>
  <si>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</si>
  <si>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</si>
  <si>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</si>
  <si>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</si>
  <si>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</si>
  <si>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</si>
  <si>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</si>
  <si>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</si>
  <si>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</si>
  <si>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</si>
  <si>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</si>
  <si>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</si>
  <si>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</si>
  <si>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</si>
  <si>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</si>
  <si>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</si>
  <si>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</si>
  <si>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</si>
  <si>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</si>
  <si>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</si>
  <si>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</si>
  <si>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</si>
  <si>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</si>
  <si>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</si>
  <si>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</si>
  <si>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</si>
  <si>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</si>
  <si>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</si>
  <si>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</si>
  <si>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</si>
  <si>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</si>
  <si>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</si>
  <si>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</si>
  <si>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</si>
  <si>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</si>
  <si>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</si>
  <si>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</si>
  <si>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</si>
  <si>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</si>
  <si>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</si>
  <si>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</si>
  <si>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</si>
  <si>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</si>
  <si>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</si>
  <si>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</si>
  <si>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</si>
  <si>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</si>
  <si>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</si>
  <si>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</si>
  <si>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</si>
  <si>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</si>
  <si>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</si>
  <si>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</si>
  <si>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</si>
  <si>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</si>
  <si>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</si>
  <si>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</si>
  <si>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</si>
  <si>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</si>
  <si>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</si>
  <si>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</si>
  <si>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</si>
  <si>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</si>
  <si>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</si>
  <si>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</si>
  <si>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</si>
  <si>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</si>
  <si>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</si>
  <si>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</si>
  <si>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</si>
  <si>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</si>
  <si>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</si>
  <si>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</si>
  <si>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</si>
  <si>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</si>
  <si>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</si>
  <si>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</si>
  <si>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</si>
  <si>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</si>
  <si>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</si>
  <si>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</si>
  <si>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</si>
  <si>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</si>
  <si>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</si>
  <si>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</si>
  <si>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</si>
  <si>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</si>
  <si>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</si>
  <si>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</si>
  <si>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</si>
  <si>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</si>
  <si>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</si>
  <si>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</si>
  <si>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</si>
  <si>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</si>
  <si>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</si>
  <si>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</si>
  <si>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</si>
  <si>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</si>
  <si>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</si>
  <si>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</si>
  <si>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</si>
  <si>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</si>
  <si>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</si>
  <si>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</si>
  <si>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</si>
  <si>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</si>
  <si>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</si>
  <si>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</si>
  <si>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</si>
  <si>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</si>
  <si>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</si>
  <si>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</si>
  <si>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</si>
  <si>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</si>
  <si>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</si>
  <si>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</si>
  <si>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</si>
  <si>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</si>
  <si>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</si>
  <si>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</si>
  <si>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</si>
  <si>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</si>
  <si>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</si>
  <si>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</si>
  <si>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</si>
  <si>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</si>
  <si>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</si>
  <si>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</si>
  <si>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</si>
  <si>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</si>
  <si>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</si>
  <si>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</si>
  <si>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</si>
  <si>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</si>
  <si>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</si>
  <si>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</si>
  <si>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</si>
  <si>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</si>
  <si>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</si>
  <si>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</si>
  <si>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</si>
  <si>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</si>
  <si>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</si>
  <si>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</si>
  <si>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</si>
  <si>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</si>
  <si>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</si>
  <si>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</si>
  <si>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</si>
  <si>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</si>
  <si>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</si>
  <si>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</si>
  <si>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</si>
  <si>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</si>
  <si>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</si>
  <si>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</si>
  <si>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</si>
  <si>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</si>
  <si>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</si>
  <si>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</si>
  <si>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</si>
  <si>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</si>
  <si>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</si>
  <si>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</si>
  <si>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</si>
  <si>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</si>
  <si>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</si>
  <si>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</si>
  <si>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</si>
  <si>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</si>
  <si>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</si>
  <si>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</si>
  <si>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</si>
  <si>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</si>
  <si>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</si>
  <si>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</si>
  <si>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</si>
  <si>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</si>
  <si>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</si>
  <si>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</si>
  <si>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</si>
  <si>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</si>
  <si>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</si>
  <si>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</si>
  <si>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</si>
  <si>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</si>
  <si>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</si>
  <si>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</si>
  <si>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</si>
  <si>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</si>
  <si>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</si>
  <si>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</si>
  <si>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</si>
  <si>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</si>
  <si>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</si>
  <si>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</si>
  <si>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</si>
  <si>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</si>
  <si>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</si>
  <si>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</si>
  <si>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</si>
  <si>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</si>
  <si>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</si>
  <si>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</si>
  <si>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</si>
  <si>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</si>
  <si>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</si>
  <si>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</si>
  <si>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</si>
  <si>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</si>
  <si>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</si>
  <si>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</si>
  <si>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</si>
  <si>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</si>
  <si>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</si>
  <si>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</si>
  <si>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</si>
  <si>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</si>
  <si>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</si>
  <si>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</si>
  <si>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</si>
  <si>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</si>
  <si>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</si>
  <si>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</si>
  <si>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</si>
  <si>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</si>
  <si>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</si>
  <si>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</si>
  <si>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</si>
  <si>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</si>
  <si>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</si>
  <si>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</si>
  <si>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</si>
  <si>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</si>
  <si>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</si>
  <si>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</si>
  <si>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</si>
  <si>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</si>
  <si>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</si>
  <si>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</si>
  <si>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</si>
  <si>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</si>
  <si>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</si>
  <si>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</si>
  <si>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</si>
  <si>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</si>
  <si>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</si>
  <si>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</si>
  <si>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</si>
  <si>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</si>
  <si>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</si>
  <si>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</si>
  <si>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</si>
  <si>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</si>
  <si>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</si>
  <si>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</si>
  <si>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</si>
  <si>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</si>
  <si>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</si>
  <si>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</si>
  <si>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</si>
  <si>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</si>
  <si>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</si>
  <si>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</si>
  <si>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</si>
  <si>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</si>
  <si>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</si>
  <si>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</si>
  <si>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</si>
  <si>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</si>
  <si>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</si>
  <si>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</si>
  <si>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</si>
  <si>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</si>
  <si>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</si>
  <si>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</si>
  <si>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</si>
  <si>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</si>
  <si>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</si>
  <si>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</si>
  <si>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</si>
  <si>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</si>
  <si>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</si>
  <si>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</si>
  <si>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</si>
  <si>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</si>
  <si>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</si>
  <si>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</si>
  <si>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</si>
  <si>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</si>
  <si>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</si>
  <si>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</si>
  <si>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</si>
  <si>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</si>
  <si>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</si>
  <si>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</si>
  <si>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</si>
  <si>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</si>
  <si>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</si>
  <si>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</si>
  <si>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</si>
  <si>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</si>
  <si>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</si>
  <si>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</si>
  <si>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</si>
  <si>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</si>
  <si>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</si>
  <si>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</si>
  <si>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</si>
  <si>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</si>
  <si>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</si>
  <si>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</si>
  <si>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</si>
  <si>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</si>
  <si>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</si>
  <si>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</si>
  <si>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</si>
  <si>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</si>
  <si>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</si>
  <si>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</si>
  <si>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</si>
  <si>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</si>
  <si>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</si>
  <si>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</si>
  <si>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</si>
  <si>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</si>
  <si>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</si>
  <si>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</si>
  <si>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</si>
  <si>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</si>
  <si>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</si>
  <si>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</si>
  <si>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</si>
  <si>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</si>
  <si>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</si>
  <si>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</si>
  <si>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</si>
  <si>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</si>
  <si>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</si>
  <si>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</si>
  <si>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</si>
  <si>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</si>
  <si>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</si>
  <si>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</si>
  <si>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</si>
  <si>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</si>
  <si>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</si>
  <si>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</si>
  <si>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</si>
  <si>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</si>
  <si>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</si>
  <si>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</si>
  <si>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</si>
  <si>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</si>
  <si>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</si>
  <si>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</si>
  <si>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</si>
  <si>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</si>
  <si>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</si>
  <si>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</si>
  <si>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</si>
  <si>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</si>
  <si>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</si>
  <si>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</si>
  <si>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</si>
  <si>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</si>
  <si>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</si>
  <si>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</si>
  <si>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</si>
  <si>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</si>
  <si>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</si>
  <si>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</si>
  <si>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</si>
  <si>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</si>
  <si>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</si>
  <si>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</si>
  <si>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</si>
  <si>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</si>
  <si>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</si>
  <si>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</si>
  <si>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</si>
  <si>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</si>
  <si>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</si>
  <si>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</si>
  <si>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</si>
  <si>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</si>
  <si>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</si>
  <si>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</si>
  <si>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</si>
  <si>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</si>
  <si>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</si>
  <si>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</si>
  <si>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</si>
  <si>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</si>
  <si>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</si>
  <si>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</si>
  <si>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</si>
  <si>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</si>
  <si>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</si>
  <si>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</si>
  <si>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</si>
  <si>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</si>
  <si>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</si>
  <si>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</si>
  <si>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</si>
  <si>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</si>
  <si>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</si>
  <si>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</si>
  <si>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</si>
  <si>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</si>
  <si>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</si>
  <si>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</si>
  <si>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</si>
  <si>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</si>
  <si>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</si>
  <si>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</si>
  <si>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</si>
  <si>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</si>
  <si>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</si>
  <si>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</si>
  <si>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</si>
  <si>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</si>
  <si>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</si>
  <si>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</si>
  <si>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</si>
  <si>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</si>
  <si>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</si>
  <si>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</si>
  <si>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</si>
  <si>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</si>
  <si>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</si>
  <si>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</si>
  <si>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</si>
  <si>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</si>
  <si>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</si>
  <si>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</si>
  <si>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</si>
  <si>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</si>
  <si>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</si>
  <si>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</si>
  <si>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</si>
  <si>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</si>
  <si>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</si>
  <si>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</si>
  <si>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</si>
  <si>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</si>
  <si>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</si>
  <si>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</si>
  <si>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</si>
  <si>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</si>
  <si>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</si>
  <si>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</si>
  <si>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</si>
  <si>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</si>
  <si>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</si>
  <si>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</si>
  <si>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</si>
  <si>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</si>
  <si>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</si>
  <si>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</si>
  <si>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</si>
  <si>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</si>
  <si>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</si>
  <si>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</si>
  <si>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</si>
  <si>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</si>
  <si>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</si>
  <si>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</si>
  <si>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</si>
  <si>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</si>
  <si>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</si>
  <si>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</si>
  <si>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</si>
  <si>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</si>
  <si>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</si>
  <si>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</si>
  <si>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</si>
  <si>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</si>
  <si>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</si>
  <si>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</si>
  <si>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</si>
  <si>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</si>
  <si>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</si>
  <si>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</si>
  <si>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</si>
  <si>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</si>
  <si>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</si>
  <si>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</si>
  <si>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</si>
  <si>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</si>
  <si>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</si>
  <si>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</si>
  <si>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</si>
  <si>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</si>
  <si>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</si>
  <si>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</si>
  <si>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</si>
  <si>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</si>
  <si>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</si>
  <si>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</si>
  <si>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</si>
  <si>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</si>
  <si>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</si>
  <si>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</si>
  <si>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</si>
  <si>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</si>
  <si>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</si>
  <si>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</si>
  <si>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</si>
  <si>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</si>
  <si>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</si>
  <si>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</si>
  <si>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</si>
  <si>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</si>
  <si>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</si>
  <si>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</si>
  <si>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</si>
  <si>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</si>
  <si>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</si>
  <si>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</si>
  <si>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</si>
  <si>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</si>
  <si>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</si>
  <si>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</si>
  <si>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</si>
  <si>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</si>
  <si>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</si>
  <si>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</si>
  <si>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</si>
  <si>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</si>
  <si>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</si>
  <si>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</si>
  <si>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</si>
  <si>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</si>
  <si>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</si>
  <si>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</si>
  <si>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</si>
  <si>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</si>
  <si>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</si>
  <si>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</si>
  <si>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</si>
  <si>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</si>
  <si>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</si>
  <si>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</si>
  <si>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</si>
  <si>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</si>
  <si>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</si>
  <si>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</si>
  <si>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</si>
  <si>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</si>
  <si>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</si>
  <si>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</si>
  <si>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</si>
  <si>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</si>
  <si>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</si>
  <si>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</si>
  <si>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</si>
  <si>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</si>
  <si>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</si>
  <si>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</si>
  <si>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</si>
  <si>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</si>
  <si>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</si>
  <si>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</si>
  <si>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</si>
  <si>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</si>
  <si>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</si>
  <si>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</si>
  <si>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</si>
  <si>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</si>
  <si>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</si>
  <si>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</si>
  <si>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</si>
  <si>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</si>
  <si>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</si>
  <si>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</si>
  <si>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</si>
  <si>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</si>
  <si>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</si>
  <si>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</si>
  <si>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</si>
  <si>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</si>
  <si>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</si>
  <si>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</si>
  <si>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</si>
  <si>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</si>
  <si>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</si>
  <si>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</si>
  <si>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</si>
  <si>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</si>
  <si>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</si>
  <si>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</si>
  <si>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</si>
  <si>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</si>
  <si>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</si>
  <si>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</si>
  <si>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</si>
  <si>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</si>
  <si>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</si>
  <si>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</si>
  <si>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</si>
  <si>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</si>
  <si>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</si>
  <si>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</si>
  <si>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</si>
  <si>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</si>
  <si>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</si>
  <si>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</si>
  <si>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</si>
  <si>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</si>
  <si>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</si>
  <si>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</si>
  <si>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</si>
  <si>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</si>
  <si>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</si>
  <si>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</si>
  <si>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</si>
  <si>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</si>
  <si>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</si>
  <si>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</si>
  <si>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</si>
  <si>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</si>
  <si>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</si>
  <si>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</si>
  <si>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</si>
  <si>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</si>
  <si>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</si>
  <si>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</si>
  <si>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</si>
  <si>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</si>
  <si>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</si>
  <si>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</si>
  <si>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</si>
  <si>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</si>
  <si>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</si>
  <si>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</si>
  <si>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</si>
  <si>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</si>
  <si>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</si>
  <si>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</si>
  <si>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</si>
  <si>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</si>
  <si>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</si>
  <si>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</si>
  <si>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</si>
  <si>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</si>
  <si>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</si>
  <si>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</si>
  <si>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</si>
  <si>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</si>
  <si>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</si>
  <si>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</si>
  <si>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</si>
  <si>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</si>
  <si>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</si>
  <si>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</si>
  <si>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</si>
  <si>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</si>
  <si>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</si>
  <si>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</si>
  <si>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</si>
  <si>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</si>
  <si>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</si>
  <si>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</si>
  <si>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</si>
  <si>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</si>
  <si>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</si>
  <si>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</si>
  <si>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</si>
  <si>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</si>
  <si>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</si>
  <si>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</si>
  <si>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</si>
  <si>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</si>
  <si>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</si>
  <si>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</si>
  <si>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</si>
  <si>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</si>
  <si>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</si>
  <si>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</si>
  <si>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</si>
  <si>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</si>
  <si>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</si>
  <si>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</si>
  <si>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</si>
  <si>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</si>
  <si>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</si>
  <si>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</si>
  <si>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</si>
  <si>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</si>
  <si>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</si>
  <si>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</si>
  <si>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</si>
  <si>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</si>
  <si>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</si>
  <si>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</si>
  <si>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</si>
  <si>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</si>
  <si>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</si>
  <si>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</si>
  <si>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</si>
  <si>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</si>
  <si>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</si>
  <si>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</si>
  <si>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</si>
  <si>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</si>
  <si>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</si>
  <si>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</si>
  <si>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</si>
  <si>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</si>
  <si>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</si>
  <si>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</si>
  <si>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</si>
  <si>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</si>
  <si>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</si>
  <si>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</si>
  <si>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</si>
  <si>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</si>
  <si>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</si>
  <si>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</si>
  <si>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</si>
  <si>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</si>
  <si>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</si>
  <si>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</si>
  <si>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</si>
  <si>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</si>
  <si>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</si>
  <si>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</si>
  <si>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</si>
  <si>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</si>
  <si>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</si>
  <si>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</si>
  <si>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</si>
  <si>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</si>
  <si>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</si>
  <si>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</si>
  <si>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</si>
  <si>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</si>
  <si>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</si>
  <si>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</si>
  <si>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</si>
  <si>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</si>
  <si>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</si>
  <si>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</si>
  <si>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</si>
  <si>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</si>
  <si>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</si>
  <si>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</si>
  <si>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</si>
  <si>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</si>
  <si>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</si>
  <si>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</si>
  <si>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</si>
  <si>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</si>
  <si>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</si>
  <si>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</si>
  <si>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</si>
  <si>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</si>
  <si>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</si>
  <si>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</si>
  <si>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</si>
  <si>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</si>
  <si>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</si>
  <si>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</si>
  <si>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</si>
  <si>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</si>
  <si>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</si>
  <si>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</si>
  <si>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</si>
  <si>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</si>
  <si>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</si>
  <si>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</si>
  <si>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</si>
  <si>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</si>
  <si>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</si>
  <si>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</si>
  <si>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</si>
  <si>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</si>
  <si>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</si>
  <si>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</si>
  <si>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</si>
  <si>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</si>
  <si>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</si>
  <si>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</si>
  <si>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</si>
  <si>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</si>
  <si>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</si>
  <si>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</si>
  <si>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</si>
  <si>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</si>
  <si>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</si>
  <si>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</si>
  <si>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</si>
  <si>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</si>
  <si>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</si>
  <si>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</si>
  <si>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</si>
  <si>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</si>
  <si>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</si>
  <si>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</si>
  <si>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</si>
  <si>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</si>
  <si>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</si>
  <si>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</si>
  <si>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</si>
  <si>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</si>
  <si>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</si>
  <si>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</si>
  <si>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</si>
  <si>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</si>
  <si>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</si>
  <si>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</si>
  <si>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</si>
  <si>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</si>
  <si>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</si>
  <si>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</si>
  <si>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</si>
  <si>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</si>
  <si>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</si>
  <si>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</si>
  <si>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</si>
  <si>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</si>
  <si>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</si>
  <si>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</si>
  <si>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</si>
  <si>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</si>
  <si>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</si>
  <si>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</si>
  <si>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</si>
  <si>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</si>
  <si>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</si>
  <si>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</si>
  <si>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</si>
  <si>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</si>
  <si>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</si>
  <si>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</si>
  <si>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</si>
  <si>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</si>
  <si>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</si>
  <si>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</si>
  <si>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</si>
  <si>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</si>
  <si>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</si>
  <si>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</si>
  <si>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</si>
  <si>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</si>
  <si>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</si>
  <si>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</si>
  <si>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</si>
  <si>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</si>
  <si>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</si>
  <si>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</si>
  <si>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</si>
  <si>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</si>
  <si>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</si>
  <si>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</si>
  <si>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</si>
  <si>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</si>
  <si>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</si>
  <si>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</si>
  <si>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</si>
  <si>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</si>
  <si>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</si>
  <si>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</si>
  <si>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</si>
  <si>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</si>
  <si>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</si>
  <si>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</si>
  <si>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</si>
  <si>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</si>
  <si>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</si>
  <si>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</si>
  <si>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</si>
  <si>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</si>
  <si>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</si>
  <si>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</si>
  <si>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</si>
  <si>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</si>
  <si>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</si>
  <si>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</si>
  <si>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</si>
  <si>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</si>
  <si>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</si>
  <si>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</si>
  <si>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</si>
  <si>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</si>
  <si>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</si>
  <si>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</si>
  <si>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</si>
  <si>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</si>
  <si>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</si>
  <si>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</si>
  <si>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</si>
  <si>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</si>
  <si>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</si>
  <si>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</si>
  <si>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</si>
  <si>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</si>
  <si>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</si>
  <si>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</si>
  <si>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</si>
  <si>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</si>
  <si>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</si>
  <si>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</si>
  <si>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</si>
  <si>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</si>
  <si>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</si>
  <si>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</si>
  <si>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</si>
  <si>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</si>
  <si>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</si>
  <si>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</si>
  <si>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</si>
  <si>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</si>
  <si>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</si>
  <si>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</si>
  <si>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</si>
  <si>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</si>
  <si>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</si>
  <si>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</si>
  <si>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</si>
  <si>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</si>
  <si>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</si>
  <si>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</si>
  <si>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</si>
  <si>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</si>
  <si>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</si>
  <si>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</si>
  <si>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</si>
  <si>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</si>
  <si>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</si>
  <si>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</si>
  <si>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</si>
  <si>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</si>
  <si>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</si>
  <si>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</si>
  <si>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</si>
  <si>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</si>
  <si>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</si>
  <si>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</si>
  <si>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</si>
  <si>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</si>
  <si>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</si>
  <si>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</si>
  <si>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</si>
  <si>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</si>
  <si>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</si>
  <si>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</si>
  <si>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</si>
  <si>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</si>
  <si>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</si>
  <si>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</si>
  <si>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</si>
  <si>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</si>
  <si>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</si>
  <si>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</si>
  <si>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</si>
  <si>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</si>
  <si>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</si>
  <si>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</si>
  <si>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</si>
  <si>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</si>
  <si>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</si>
  <si>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</si>
  <si>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</si>
  <si>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</si>
  <si>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</si>
  <si>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</si>
  <si>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</si>
  <si>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</si>
  <si>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</si>
  <si>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</si>
  <si>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</si>
  <si>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</si>
  <si>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</si>
  <si>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</si>
  <si>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</si>
  <si>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</si>
  <si>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</si>
  <si>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</si>
  <si>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</si>
  <si>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</si>
  <si>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</si>
  <si>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</si>
  <si>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</si>
  <si>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</si>
  <si>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</si>
  <si>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</si>
  <si>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</si>
  <si>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</si>
  <si>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</si>
  <si>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</si>
  <si>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</si>
  <si>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</si>
  <si>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</si>
  <si>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</si>
  <si>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</si>
  <si>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</si>
  <si>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</si>
  <si>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</si>
  <si>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</si>
  <si>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</si>
  <si>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</si>
  <si>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</si>
  <si>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</si>
  <si>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</si>
  <si>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</si>
  <si>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</si>
  <si>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</si>
  <si>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</si>
  <si>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</si>
  <si>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</si>
  <si>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</si>
  <si>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</si>
  <si>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</si>
  <si>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</si>
  <si>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</si>
  <si>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</si>
  <si>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</si>
  <si>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</si>
  <si>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</si>
  <si>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</si>
  <si>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</si>
  <si>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</si>
  <si>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</si>
  <si>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</si>
  <si>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</si>
  <si>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</si>
  <si>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</si>
  <si>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</si>
  <si>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</si>
  <si>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</si>
  <si>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</si>
  <si>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</si>
  <si>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</si>
  <si>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</si>
  <si>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</si>
  <si>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</si>
  <si>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</si>
  <si>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</si>
  <si>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</si>
  <si>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</si>
  <si>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</si>
  <si>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</si>
  <si>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</si>
  <si>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</si>
  <si>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</si>
  <si>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</si>
  <si>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</si>
  <si>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</si>
  <si>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</si>
  <si>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</si>
  <si>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</si>
  <si>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</si>
  <si>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</si>
  <si>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</si>
  <si>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</si>
  <si>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</si>
  <si>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</si>
  <si>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</si>
  <si>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</si>
  <si>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</si>
  <si>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</si>
  <si>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</si>
  <si>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</si>
  <si>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</si>
  <si>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</si>
  <si>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</si>
  <si>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</si>
  <si>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</si>
  <si>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</si>
  <si>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</si>
  <si>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</si>
  <si>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</si>
  <si>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</si>
  <si>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</si>
  <si>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</si>
  <si>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</si>
  <si>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</si>
  <si>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</si>
  <si>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</si>
  <si>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</si>
  <si>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</si>
  <si>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</si>
  <si>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</si>
  <si>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</si>
  <si>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</si>
  <si>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</si>
  <si>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</si>
  <si>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</si>
  <si>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</si>
  <si>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</si>
  <si>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</si>
  <si>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</si>
  <si>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</si>
  <si>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</si>
  <si>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</si>
  <si>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</si>
  <si>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</si>
  <si>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</si>
  <si>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</si>
  <si>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</si>
  <si>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</si>
  <si>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</si>
  <si>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</si>
  <si>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</si>
  <si>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</si>
  <si>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</si>
  <si>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</si>
  <si>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</si>
  <si>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</si>
  <si>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</si>
  <si>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</si>
  <si>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</si>
  <si>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</si>
  <si>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</si>
  <si>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</si>
  <si>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</si>
  <si>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</si>
  <si>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</si>
  <si>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</si>
  <si>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</si>
  <si>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</si>
  <si>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</si>
  <si>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</si>
  <si>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</si>
  <si>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</si>
  <si>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</si>
  <si>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</si>
  <si>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</si>
  <si>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</si>
  <si>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</si>
  <si>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</si>
  <si>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</si>
  <si>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</si>
  <si>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</si>
  <si>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</si>
  <si>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</si>
  <si>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</si>
  <si>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</si>
  <si>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</si>
  <si>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</si>
  <si>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</si>
  <si>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</si>
  <si>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</si>
  <si>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</si>
  <si>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</si>
  <si>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</si>
  <si>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</si>
  <si>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</si>
  <si>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</si>
  <si>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</si>
  <si>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</si>
  <si>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</si>
  <si>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</si>
  <si>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</si>
  <si>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</si>
  <si>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</si>
  <si>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</si>
  <si>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</si>
  <si>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</si>
  <si>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</si>
  <si>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</si>
  <si>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</si>
  <si>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</si>
  <si>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</si>
  <si>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</si>
  <si>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</si>
  <si>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</si>
  <si>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</si>
  <si>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</si>
  <si>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</si>
  <si>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</si>
  <si>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</si>
  <si>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</si>
  <si>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</si>
  <si>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</si>
  <si>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</si>
  <si>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</si>
  <si>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</si>
  <si>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</si>
  <si>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</si>
  <si>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</si>
  <si>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</si>
  <si>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</si>
  <si>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</si>
  <si>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</si>
  <si>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</si>
  <si>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</si>
  <si>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</si>
  <si>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</si>
  <si>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</si>
  <si>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</si>
  <si>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</si>
  <si>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</si>
  <si>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</si>
  <si>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</si>
  <si>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</si>
  <si>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</si>
  <si>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</si>
  <si>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</si>
  <si>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</si>
  <si>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</si>
  <si>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</si>
  <si>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</si>
  <si>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</si>
  <si>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</si>
  <si>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</si>
  <si>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</si>
  <si>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</si>
  <si>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</si>
  <si>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</si>
  <si>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</si>
  <si>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</si>
  <si>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</si>
  <si>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</si>
  <si>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</si>
  <si>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</si>
  <si>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</si>
  <si>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</si>
  <si>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</si>
  <si>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</si>
  <si>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</si>
  <si>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</si>
  <si>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</si>
  <si>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</si>
  <si>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</si>
  <si>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</si>
  <si>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</si>
  <si>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</si>
  <si>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</si>
  <si>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</si>
  <si>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</si>
  <si>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</si>
  <si>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</si>
  <si>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</si>
  <si>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</si>
  <si>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</si>
  <si>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</si>
  <si>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</si>
  <si>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</si>
  <si>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</si>
  <si>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</si>
  <si>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</si>
  <si>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</si>
  <si>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</si>
  <si>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</si>
  <si>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</si>
  <si>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</si>
  <si>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</si>
  <si>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</si>
  <si>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</si>
  <si>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</si>
  <si>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</si>
  <si>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</si>
  <si>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</si>
  <si>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</si>
  <si>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</si>
  <si>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</si>
  <si>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</si>
  <si>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</si>
  <si>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</si>
  <si>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</si>
  <si>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</si>
  <si>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</si>
  <si>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</si>
  <si>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</si>
  <si>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</si>
  <si>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</si>
  <si>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</si>
  <si>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</si>
  <si>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</si>
  <si>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</si>
  <si>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</si>
  <si>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</si>
  <si>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</si>
  <si>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</si>
  <si>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</si>
  <si>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</si>
  <si>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</si>
  <si>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</si>
  <si>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</si>
  <si>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</si>
  <si>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</si>
  <si>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</si>
  <si>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</si>
  <si>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</si>
  <si>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</si>
  <si>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</si>
  <si>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</si>
  <si>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</si>
  <si>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</si>
  <si>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</si>
  <si>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</si>
  <si>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</si>
  <si>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</si>
  <si>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</si>
  <si>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</si>
  <si>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</si>
  <si>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</si>
  <si>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</si>
  <si>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</si>
  <si>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</si>
  <si>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</si>
  <si>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</si>
  <si>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</si>
  <si>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</si>
  <si>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</si>
  <si>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</si>
  <si>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</si>
  <si>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</si>
  <si>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</si>
  <si>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</si>
  <si>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</si>
  <si>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</si>
  <si>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</si>
  <si>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</si>
  <si>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</si>
  <si>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</si>
  <si>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</si>
  <si>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</si>
  <si>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</si>
  <si>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</si>
  <si>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</si>
  <si>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</si>
  <si>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</si>
  <si>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</si>
  <si>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</si>
  <si>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</si>
  <si>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</si>
  <si>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</si>
  <si>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</si>
  <si>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</si>
  <si>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</si>
  <si>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</si>
  <si>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</si>
  <si>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</si>
  <si>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</si>
  <si>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</si>
  <si>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</si>
  <si>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</si>
  <si>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</si>
  <si>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</si>
  <si>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</si>
  <si>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</si>
  <si>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</si>
  <si>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</si>
  <si>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</si>
  <si>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</si>
  <si>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</si>
  <si>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</si>
  <si>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</si>
  <si>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</si>
  <si>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</si>
  <si>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</si>
  <si>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</si>
  <si>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</si>
  <si>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</si>
  <si>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</si>
  <si>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</si>
  <si>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</si>
  <si>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</si>
  <si>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</si>
  <si>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</si>
  <si>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</si>
  <si>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</si>
  <si>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</si>
  <si>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</si>
  <si>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</si>
  <si>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</si>
  <si>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</si>
  <si>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</si>
  <si>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</si>
  <si>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</si>
  <si>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</si>
  <si>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</si>
  <si>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</si>
  <si>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</si>
  <si>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</si>
  <si>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</si>
  <si>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</si>
  <si>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</si>
  <si>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</si>
  <si>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</si>
  <si>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</si>
  <si>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</si>
  <si>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</si>
  <si>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</si>
  <si>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</si>
  <si>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</si>
  <si>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</si>
  <si>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</si>
  <si>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</si>
  <si>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</si>
  <si>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</si>
  <si>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</si>
  <si>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</si>
  <si>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</si>
  <si>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</si>
  <si>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</si>
  <si>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</si>
  <si>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</si>
  <si>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</si>
  <si>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</si>
  <si>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</si>
  <si>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</si>
  <si>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</si>
  <si>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</si>
  <si>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</si>
  <si>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</si>
  <si>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</si>
  <si>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</si>
  <si>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</si>
  <si>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</si>
  <si>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</si>
  <si>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</si>
  <si>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</si>
  <si>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</si>
  <si>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</si>
  <si>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</si>
  <si>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</si>
  <si>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</si>
  <si>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</si>
  <si>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</si>
  <si>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</si>
  <si>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</si>
  <si>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</si>
  <si>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</si>
  <si>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</si>
  <si>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</si>
  <si>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</si>
  <si>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</si>
  <si>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</si>
  <si>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</si>
  <si>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</si>
  <si>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</si>
  <si>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</si>
  <si>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</si>
  <si>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</si>
  <si>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</si>
  <si>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</si>
  <si>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</si>
  <si>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</si>
  <si>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</si>
  <si>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</si>
  <si>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</si>
  <si>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</si>
  <si>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</si>
  <si>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</si>
  <si>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</si>
  <si>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</si>
  <si>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</si>
  <si>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</si>
  <si>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</si>
  <si>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</si>
  <si>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</si>
  <si>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</si>
  <si>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</si>
  <si>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</si>
  <si>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</si>
  <si>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</si>
  <si>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</si>
  <si>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</si>
  <si>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</si>
  <si>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</si>
  <si>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</si>
  <si>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</si>
  <si>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</si>
  <si>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</si>
  <si>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</si>
  <si>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</si>
  <si>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</si>
  <si>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</si>
  <si>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</si>
  <si>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</si>
  <si>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</si>
  <si>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</si>
  <si>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</si>
  <si>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</si>
  <si>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</si>
  <si>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</si>
  <si>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</si>
  <si>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</si>
  <si>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</si>
  <si>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</si>
  <si>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</si>
  <si>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</si>
  <si>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</si>
  <si>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</si>
  <si>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</si>
  <si>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</si>
  <si>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</si>
  <si>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</si>
  <si>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</si>
  <si>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</si>
  <si>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</si>
  <si>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</si>
  <si>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</si>
  <si>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</si>
  <si>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</si>
  <si>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</si>
  <si>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</si>
  <si>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</si>
  <si>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</si>
  <si>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</si>
  <si>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</si>
  <si>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</si>
  <si>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</si>
  <si>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</si>
  <si>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</si>
  <si>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</si>
  <si>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</si>
  <si>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</si>
  <si>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</si>
  <si>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</si>
  <si>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</si>
  <si>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</si>
  <si>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</si>
  <si>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</si>
  <si>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</si>
  <si>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</si>
  <si>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</si>
  <si>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</si>
  <si>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</si>
  <si>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</si>
  <si>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</si>
  <si>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</si>
  <si>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</si>
  <si>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</si>
  <si>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</si>
  <si>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</si>
  <si>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</si>
  <si>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</si>
  <si>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</si>
  <si>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</si>
  <si>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</si>
  <si>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</si>
  <si>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</si>
  <si>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</si>
  <si>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</si>
  <si>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</si>
  <si>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</si>
  <si>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</si>
  <si>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</si>
  <si>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</si>
  <si>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</si>
  <si>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</si>
  <si>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</si>
  <si>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</si>
  <si>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</si>
  <si>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</si>
  <si>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</si>
  <si>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</si>
  <si>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</si>
  <si>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</si>
  <si>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</si>
  <si>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</si>
  <si>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</si>
  <si>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</si>
  <si>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</si>
  <si>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</si>
  <si>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</si>
  <si>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</si>
  <si>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</si>
  <si>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</si>
  <si>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</si>
  <si>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</si>
  <si>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</si>
  <si>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</si>
  <si>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</si>
  <si>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</si>
  <si>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</si>
  <si>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</si>
  <si>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</si>
  <si>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</si>
  <si>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</si>
  <si>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</si>
  <si>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</si>
  <si>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</si>
  <si>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</si>
  <si>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</si>
  <si>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</si>
  <si>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</si>
  <si>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</si>
  <si>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</si>
  <si>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</si>
  <si>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</si>
  <si>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</si>
  <si>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</si>
  <si>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</si>
  <si>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</si>
  <si>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</si>
  <si>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</si>
  <si>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</si>
  <si>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</si>
  <si>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</si>
  <si>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</si>
  <si>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</si>
  <si>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</si>
  <si>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</si>
  <si>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</si>
  <si>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</si>
  <si>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</si>
  <si>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</si>
  <si>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</si>
  <si>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</si>
  <si>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</si>
  <si>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</si>
  <si>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</si>
  <si>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</si>
  <si>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</si>
  <si>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</si>
  <si>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</si>
  <si>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</si>
  <si>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</si>
  <si>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</si>
  <si>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</si>
  <si>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</si>
  <si>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</si>
  <si>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</si>
  <si>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</si>
  <si>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</si>
  <si>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</si>
  <si>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</si>
  <si>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</si>
  <si>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</si>
  <si>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</si>
  <si>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</si>
  <si>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</si>
  <si>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</si>
  <si>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</si>
  <si>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</si>
  <si>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</si>
  <si>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</si>
  <si>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</si>
  <si>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</si>
  <si>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</si>
  <si>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</si>
  <si>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</si>
  <si>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</si>
  <si>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</si>
  <si>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</si>
  <si>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</si>
  <si>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</si>
  <si>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</si>
  <si>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</si>
  <si>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</si>
  <si>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</si>
  <si>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</si>
  <si>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</si>
  <si>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</si>
  <si>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</si>
  <si>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</si>
  <si>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</si>
  <si>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</si>
  <si>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</si>
  <si>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</si>
  <si>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</si>
  <si>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</si>
  <si>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</si>
  <si>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</si>
  <si>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</si>
  <si>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</si>
  <si>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</si>
  <si>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</si>
  <si>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</si>
  <si>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</si>
  <si>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</si>
  <si>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</si>
  <si>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</si>
  <si>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</si>
  <si>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</si>
  <si>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</si>
  <si>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</si>
  <si>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</si>
  <si>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</si>
  <si>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</si>
  <si>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</si>
  <si>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</si>
  <si>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</si>
  <si>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</si>
  <si>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</si>
  <si>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</si>
  <si>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</si>
  <si>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</si>
  <si>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</si>
  <si>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</si>
  <si>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</si>
  <si>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</si>
  <si>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</si>
  <si>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</si>
  <si>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</si>
  <si>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</si>
  <si>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</si>
  <si>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</si>
  <si>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</si>
  <si>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</si>
  <si>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</si>
  <si>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</si>
  <si>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</si>
  <si>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</si>
  <si>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</si>
  <si>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</si>
  <si>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</si>
  <si>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</si>
  <si>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</si>
  <si>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</si>
  <si>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</si>
  <si>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</si>
  <si>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</si>
  <si>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</si>
  <si>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</si>
  <si>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</si>
  <si>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</si>
  <si>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</si>
  <si>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</si>
  <si>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</si>
  <si>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</si>
  <si>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</si>
  <si>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</si>
  <si>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</si>
  <si>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</si>
  <si>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</si>
  <si>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</si>
  <si>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</si>
  <si>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</si>
  <si>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</si>
  <si>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</si>
  <si>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</si>
  <si>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</si>
  <si>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</si>
  <si>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</si>
  <si>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</si>
  <si>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</si>
  <si>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</si>
  <si>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</si>
  <si>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</si>
  <si>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</si>
  <si>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</si>
  <si>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</si>
  <si>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</si>
  <si>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</si>
  <si>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</si>
  <si>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</si>
  <si>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</si>
  <si>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</si>
  <si>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</si>
  <si>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</si>
  <si>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</si>
  <si>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</si>
  <si>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</si>
  <si>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</si>
  <si>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</si>
  <si>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</si>
  <si>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</si>
  <si>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</si>
  <si>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</si>
  <si>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</si>
  <si>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</si>
  <si>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</si>
  <si>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</si>
  <si>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</si>
  <si>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</si>
  <si>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</si>
  <si>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</si>
  <si>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</si>
  <si>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</si>
  <si>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</si>
  <si>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</si>
  <si>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</si>
  <si>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</si>
  <si>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</si>
  <si>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</si>
  <si>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</si>
  <si>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</si>
  <si>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</si>
  <si>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</si>
  <si>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</si>
  <si>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</si>
  <si>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</si>
  <si>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</si>
  <si>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</si>
  <si>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</si>
  <si>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</si>
  <si>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</si>
  <si>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</si>
  <si>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</si>
  <si>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</si>
  <si>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</si>
  <si>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</si>
  <si>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</si>
  <si>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</si>
  <si>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</si>
  <si>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</si>
  <si>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</si>
  <si>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</si>
  <si>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</si>
  <si>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</si>
  <si>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</si>
  <si>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</si>
  <si>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</si>
  <si>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</si>
  <si>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</si>
  <si>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</si>
  <si>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</si>
  <si>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</si>
  <si>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</si>
  <si>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</si>
  <si>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</si>
  <si>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</si>
  <si>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</si>
  <si>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</si>
  <si>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</si>
  <si>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</si>
  <si>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</si>
  <si>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</si>
  <si>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</si>
  <si>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</si>
  <si>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</si>
  <si>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</si>
  <si>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</si>
  <si>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</si>
  <si>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</si>
  <si>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</si>
  <si>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</si>
  <si>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</si>
  <si>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</si>
  <si>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</si>
  <si>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</si>
  <si>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</si>
  <si>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</si>
  <si>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</si>
  <si>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</si>
  <si>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</si>
  <si>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</si>
  <si>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</si>
  <si>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</si>
  <si>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</si>
  <si>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</si>
  <si>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</si>
  <si>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</si>
  <si>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</si>
  <si>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</si>
  <si>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</si>
  <si>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</si>
  <si>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</si>
  <si>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</si>
  <si>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</si>
  <si>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</si>
  <si>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</si>
  <si>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</si>
  <si>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</si>
  <si>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</si>
  <si>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</si>
  <si>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</si>
  <si>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</si>
  <si>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</si>
  <si>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</si>
  <si>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</si>
  <si>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</si>
  <si>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</si>
  <si>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</si>
  <si>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</si>
  <si>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</si>
  <si>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</si>
  <si>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</si>
  <si>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</si>
  <si>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</si>
  <si>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</si>
  <si>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</si>
  <si>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</si>
  <si>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</si>
  <si>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</si>
  <si>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</si>
  <si>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</si>
  <si>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</si>
  <si>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</si>
  <si>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</si>
  <si>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</si>
  <si>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</si>
  <si>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</si>
  <si>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</si>
  <si>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</si>
  <si>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</si>
  <si>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</si>
  <si>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</si>
  <si>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</si>
  <si>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</si>
  <si>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</si>
  <si>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</si>
  <si>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</si>
  <si>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</si>
  <si>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</si>
  <si>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</si>
  <si>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</si>
  <si>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</si>
  <si>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</si>
  <si>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</si>
  <si>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</si>
  <si>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</si>
  <si>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</si>
  <si>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</si>
  <si>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</si>
  <si>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</si>
  <si>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</si>
  <si>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</si>
  <si>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</si>
  <si>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</si>
  <si>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</si>
  <si>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</si>
  <si>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</si>
  <si>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</si>
  <si>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</si>
  <si>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</si>
  <si>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</si>
  <si>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</si>
  <si>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</si>
  <si>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</si>
  <si>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</si>
  <si>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</si>
  <si>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</si>
  <si>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</si>
  <si>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</si>
  <si>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</si>
  <si>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</si>
  <si>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</si>
  <si>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</si>
  <si>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</si>
  <si>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</si>
  <si>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</si>
  <si>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</si>
  <si>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</si>
  <si>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</si>
  <si>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</si>
  <si>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</si>
  <si>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</si>
  <si>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</si>
  <si>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</si>
  <si>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</si>
  <si>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</si>
  <si>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</si>
  <si>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</si>
  <si>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</si>
  <si>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</si>
  <si>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</si>
  <si>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</si>
  <si>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</si>
  <si>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</si>
  <si>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</si>
  <si>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</si>
  <si>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</si>
  <si>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</si>
  <si>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</si>
  <si>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</si>
  <si>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</si>
  <si>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</si>
  <si>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</si>
  <si>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</si>
  <si>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</si>
  <si>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</si>
  <si>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</si>
  <si>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</si>
  <si>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</si>
  <si>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</si>
  <si>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</si>
  <si>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</si>
  <si>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</si>
  <si>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</si>
  <si>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</si>
  <si>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</si>
  <si>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</si>
  <si>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</si>
  <si>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</si>
  <si>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</si>
  <si>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</si>
  <si>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</si>
  <si>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</si>
  <si>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</si>
  <si>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</si>
  <si>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</si>
  <si>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</si>
  <si>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</si>
  <si>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</si>
  <si>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</si>
  <si>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</si>
  <si>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</si>
  <si>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</si>
  <si>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</si>
  <si>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</si>
  <si>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</si>
  <si>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</si>
  <si>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</si>
  <si>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</si>
  <si>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</si>
  <si>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</si>
  <si>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</si>
  <si>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</si>
  <si>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</si>
  <si>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</si>
  <si>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</si>
  <si>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</si>
  <si>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</si>
  <si>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</si>
  <si>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</si>
  <si>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</si>
  <si>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</si>
  <si>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</si>
  <si>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</si>
  <si>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</si>
  <si>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</si>
  <si>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</si>
  <si>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</si>
  <si>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</si>
  <si>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</si>
  <si>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</si>
  <si>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</si>
  <si>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</si>
  <si>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</si>
  <si>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</si>
  <si>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</si>
  <si>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</si>
  <si>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</si>
  <si>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</si>
  <si>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</si>
  <si>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</si>
  <si>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</si>
  <si>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</si>
  <si>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</si>
  <si>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</si>
  <si>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</si>
  <si>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</si>
  <si>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</si>
  <si>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</si>
  <si>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</si>
  <si>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</si>
  <si>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</si>
  <si>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</si>
  <si>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</si>
  <si>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</si>
  <si>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</si>
  <si>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</si>
  <si>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</si>
  <si>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</si>
  <si>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</si>
  <si>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</si>
  <si>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</si>
  <si>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</si>
  <si>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</si>
  <si>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</si>
  <si>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</si>
  <si>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</si>
  <si>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</si>
  <si>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</si>
  <si>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</si>
  <si>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</si>
  <si>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</si>
  <si>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</si>
  <si>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</si>
  <si>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</si>
  <si>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</si>
  <si>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</si>
  <si>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</si>
  <si>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</si>
  <si>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</si>
  <si>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</si>
  <si>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</si>
  <si>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</si>
  <si>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</si>
  <si>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</si>
  <si>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</si>
  <si>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</si>
  <si>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</si>
  <si>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</si>
  <si>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</si>
  <si>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</si>
  <si>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</si>
  <si>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</si>
  <si>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</si>
  <si>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</si>
  <si>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</si>
  <si>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</si>
  <si>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</si>
  <si>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</si>
  <si>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</si>
  <si>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</si>
  <si>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</si>
  <si>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</si>
  <si>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</si>
  <si>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</si>
  <si>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</si>
  <si>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</si>
  <si>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</si>
  <si>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</si>
  <si>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</si>
  <si>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</si>
  <si>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</si>
  <si>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</si>
  <si>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</si>
  <si>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</si>
  <si>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</si>
  <si>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</si>
  <si>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</si>
  <si>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</si>
  <si>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</si>
  <si>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</si>
  <si>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</si>
  <si>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</si>
  <si>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</si>
  <si>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</si>
  <si>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</si>
  <si>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</si>
  <si>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</si>
  <si>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</si>
  <si>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</si>
  <si>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</si>
  <si>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</si>
  <si>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</si>
  <si>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</si>
  <si>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</si>
  <si>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</si>
  <si>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</si>
  <si>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</si>
  <si>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</si>
  <si>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</si>
  <si>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</si>
  <si>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</si>
  <si>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</si>
  <si>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</si>
  <si>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</si>
  <si>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</si>
  <si>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</si>
  <si>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</si>
  <si>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</si>
  <si>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</si>
  <si>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</si>
  <si>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</si>
  <si>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</si>
  <si>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</si>
  <si>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</si>
  <si>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</si>
  <si>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</si>
  <si>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</si>
  <si>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</si>
  <si>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</si>
  <si>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</si>
  <si>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</si>
  <si>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</si>
  <si>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</si>
  <si>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</si>
  <si>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</si>
  <si>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</si>
  <si>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</si>
  <si>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</si>
  <si>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</si>
  <si>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</si>
  <si>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</si>
  <si>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</si>
  <si>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</si>
  <si>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</si>
  <si>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</si>
  <si>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</si>
  <si>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</si>
  <si>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</si>
  <si>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</si>
  <si>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</si>
  <si>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</si>
  <si>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</si>
  <si>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</si>
  <si>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</si>
  <si>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</si>
  <si>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</si>
  <si>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</si>
  <si>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</si>
  <si>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</si>
  <si>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</si>
  <si>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</si>
  <si>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</si>
  <si>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</si>
  <si>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</si>
  <si>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</si>
  <si>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</si>
  <si>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</si>
  <si>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</si>
  <si>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</si>
  <si>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</si>
  <si>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</si>
  <si>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</si>
  <si>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</si>
  <si>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</si>
  <si>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</si>
  <si>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</si>
  <si>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</si>
  <si>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</si>
  <si>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</si>
  <si>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</si>
  <si>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</si>
  <si>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</si>
  <si>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</si>
  <si>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</si>
  <si>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</si>
  <si>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</si>
  <si>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</si>
  <si>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</si>
  <si>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</si>
  <si>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</si>
  <si>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</si>
  <si>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</si>
  <si>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</si>
  <si>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</si>
  <si>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</si>
  <si>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</si>
  <si>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</si>
  <si>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</si>
  <si>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</si>
  <si>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</si>
  <si>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</si>
  <si>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</si>
  <si>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</si>
  <si>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</si>
  <si>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</si>
  <si>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</si>
  <si>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</si>
  <si>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</si>
  <si>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</si>
  <si>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</si>
  <si>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</si>
  <si>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</si>
  <si>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</si>
  <si>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</si>
  <si>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</si>
  <si>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</si>
  <si>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</si>
  <si>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</si>
  <si>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</si>
  <si>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</si>
  <si>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</si>
  <si>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</si>
  <si>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</si>
  <si>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</si>
  <si>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</si>
  <si>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</si>
  <si>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</si>
  <si>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</si>
  <si>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</si>
  <si>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</si>
  <si>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</si>
  <si>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</si>
  <si>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</si>
  <si>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</si>
  <si>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</si>
  <si>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</si>
  <si>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</si>
  <si>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</si>
  <si>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</si>
  <si>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</si>
  <si>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</si>
  <si>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</si>
  <si>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</si>
  <si>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</si>
  <si>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</si>
  <si>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</si>
  <si>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</si>
  <si>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</si>
  <si>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</si>
  <si>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</si>
  <si>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</si>
  <si>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</si>
  <si>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</si>
  <si>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</si>
  <si>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</si>
  <si>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</si>
  <si>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</si>
  <si>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</si>
  <si>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</si>
  <si>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</si>
  <si>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</si>
  <si>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</si>
  <si>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</si>
  <si>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</si>
  <si>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</si>
  <si>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</si>
  <si>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</si>
  <si>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</si>
  <si>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</si>
  <si>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</si>
  <si>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</si>
  <si>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</si>
  <si>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</si>
  <si>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</si>
  <si>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</si>
  <si>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</si>
  <si>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</si>
  <si>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</si>
  <si>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</si>
  <si>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</si>
  <si>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</si>
  <si>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</si>
  <si>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</si>
  <si>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</si>
  <si>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</si>
  <si>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</si>
  <si>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</si>
  <si>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</si>
  <si>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</si>
  <si>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</si>
  <si>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</si>
  <si>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</si>
  <si>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</si>
  <si>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</si>
  <si>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</si>
  <si>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</si>
  <si>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</si>
  <si>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</si>
  <si>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</si>
  <si>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</si>
  <si>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</si>
  <si>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</si>
  <si>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</si>
  <si>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</si>
  <si>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</si>
  <si>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</si>
  <si>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</si>
  <si>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</si>
  <si>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</si>
  <si>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</si>
  <si>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</si>
  <si>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</si>
  <si>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</si>
  <si>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</si>
  <si>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</si>
  <si>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</si>
  <si>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</si>
  <si>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</si>
  <si>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</si>
  <si>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</si>
  <si>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</si>
  <si>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</si>
  <si>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</si>
  <si>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</si>
  <si>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</si>
  <si>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</si>
  <si>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</si>
  <si>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</si>
  <si>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</si>
  <si>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</si>
  <si>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</si>
  <si>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</si>
  <si>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</si>
  <si>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</si>
  <si>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</si>
  <si>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</si>
  <si>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</si>
  <si>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</si>
  <si>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</si>
  <si>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</si>
  <si>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</si>
  <si>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</si>
  <si>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</si>
  <si>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</si>
  <si>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</si>
  <si>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</si>
  <si>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</si>
  <si>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</si>
  <si>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</si>
  <si>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</si>
  <si>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</si>
  <si>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</si>
  <si>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</si>
  <si>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</si>
  <si>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</si>
  <si>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</si>
  <si>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</si>
  <si>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</si>
  <si>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</si>
  <si>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</si>
  <si>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</si>
  <si>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</si>
  <si>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</si>
  <si>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</si>
  <si>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</si>
  <si>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</si>
  <si>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</si>
  <si>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</si>
  <si>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</si>
  <si>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</si>
  <si>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</si>
  <si>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</si>
  <si>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</si>
  <si>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</si>
  <si>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</si>
  <si>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</si>
  <si>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</si>
  <si>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</si>
  <si>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</si>
  <si>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</si>
  <si>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</si>
  <si>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</si>
  <si>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</si>
  <si>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</si>
  <si>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</si>
  <si>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</si>
  <si>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</si>
  <si>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</si>
  <si>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</si>
  <si>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</si>
  <si>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</si>
  <si>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</si>
  <si>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</si>
  <si>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</si>
  <si>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</si>
  <si>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</si>
  <si>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</si>
  <si>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</si>
  <si>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</si>
  <si>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</si>
  <si>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</si>
  <si>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</si>
  <si>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</si>
  <si>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</si>
  <si>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</si>
  <si>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</si>
  <si>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</si>
  <si>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</si>
  <si>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</si>
  <si>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</si>
  <si>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</si>
  <si>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</si>
  <si>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</si>
  <si>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</si>
  <si>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</si>
  <si>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</si>
  <si>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</si>
  <si>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</si>
  <si>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</si>
  <si>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</si>
  <si>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</si>
  <si>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</si>
  <si>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</si>
  <si>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</si>
  <si>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</si>
  <si>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</si>
  <si>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</si>
  <si>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</si>
  <si>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</si>
  <si>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</si>
  <si>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</si>
  <si>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</si>
  <si>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</si>
  <si>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</si>
  <si>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</si>
  <si>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</si>
  <si>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</si>
  <si>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</si>
  <si>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</si>
  <si>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</si>
  <si>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</si>
  <si>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</si>
  <si>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</si>
  <si>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</si>
  <si>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</si>
  <si>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</si>
  <si>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</si>
  <si>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</si>
  <si>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</si>
  <si>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</si>
  <si>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</si>
  <si>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</si>
  <si>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</si>
  <si>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</si>
  <si>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</si>
  <si>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</si>
  <si>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</si>
  <si>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</si>
  <si>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</si>
  <si>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</si>
  <si>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</si>
  <si>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</si>
  <si>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</si>
  <si>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</si>
  <si>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</si>
  <si>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</si>
  <si>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</si>
  <si>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</si>
  <si>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</si>
  <si>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</si>
  <si>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</si>
  <si>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</si>
  <si>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</si>
  <si>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</si>
  <si>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</si>
  <si>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</si>
  <si>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</si>
  <si>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</si>
  <si>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</si>
  <si>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</si>
  <si>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</si>
  <si>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</si>
  <si>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</si>
  <si>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</si>
  <si>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</si>
  <si>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</si>
  <si>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</si>
  <si>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</si>
  <si>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</si>
  <si>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</si>
  <si>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</si>
  <si>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</si>
  <si>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</si>
  <si>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</si>
  <si>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</si>
  <si>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</si>
  <si>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</si>
  <si>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</si>
  <si>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</si>
  <si>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</si>
  <si>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</si>
  <si>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</si>
  <si>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</si>
  <si>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</si>
  <si>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</si>
  <si>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</si>
  <si>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</si>
  <si>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</si>
  <si>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</si>
  <si>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</si>
  <si>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</si>
  <si>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</si>
  <si>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</si>
  <si>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</si>
  <si>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</si>
  <si>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</si>
  <si>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</si>
  <si>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</si>
  <si>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</si>
  <si>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</si>
  <si>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</si>
  <si>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</si>
  <si>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</si>
  <si>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</si>
  <si>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</si>
  <si>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</si>
  <si>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</si>
  <si>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</si>
  <si>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</si>
  <si>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</si>
  <si>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</si>
  <si>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</si>
  <si>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</si>
  <si>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</si>
  <si>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</si>
  <si>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</si>
  <si>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</si>
  <si>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</si>
  <si>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</si>
  <si>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</si>
  <si>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</si>
  <si>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</si>
  <si>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</si>
  <si>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</si>
  <si>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</si>
  <si>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</si>
  <si>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</si>
  <si>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</si>
  <si>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</si>
  <si>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</si>
  <si>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</si>
  <si>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</si>
  <si>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</si>
  <si>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</si>
  <si>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</si>
  <si>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</si>
  <si>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</si>
  <si>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</si>
  <si>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</si>
  <si>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</si>
  <si>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</si>
  <si>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</si>
  <si>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</si>
  <si>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</si>
  <si>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</si>
  <si>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</si>
  <si>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</si>
  <si>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</si>
  <si>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</si>
  <si>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</si>
  <si>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</si>
  <si>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</si>
  <si>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</si>
  <si>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</si>
  <si>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</si>
  <si>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</si>
  <si>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</si>
  <si>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</si>
  <si>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</si>
  <si>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</si>
  <si>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</si>
  <si>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</si>
  <si>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</si>
  <si>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</si>
  <si>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</si>
  <si>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</si>
  <si>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</si>
  <si>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</si>
  <si>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</si>
  <si>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</si>
  <si>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</si>
  <si>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</si>
  <si>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</si>
  <si>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</si>
  <si>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</si>
  <si>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</si>
  <si>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</si>
  <si>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</si>
  <si>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</si>
  <si>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</si>
  <si>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</si>
  <si>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</si>
  <si>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</si>
  <si>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</si>
  <si>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</si>
  <si>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</si>
  <si>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</si>
  <si>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</si>
  <si>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</si>
  <si>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</si>
  <si>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</si>
  <si>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</si>
  <si>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</si>
  <si>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</si>
  <si>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</si>
  <si>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</si>
  <si>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</si>
  <si>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</si>
  <si>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</si>
  <si>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</si>
  <si>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</si>
  <si>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</si>
  <si>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</si>
  <si>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</si>
  <si>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</si>
  <si>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</si>
  <si>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</si>
  <si>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</si>
  <si>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</si>
  <si>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</si>
  <si>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</si>
  <si>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</si>
  <si>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</si>
  <si>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</si>
  <si>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</si>
  <si>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</si>
  <si>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</si>
  <si>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</si>
  <si>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</si>
  <si>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</si>
  <si>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</si>
  <si>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</si>
  <si>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</si>
  <si>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</si>
  <si>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</si>
  <si>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</si>
  <si>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</si>
  <si>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</si>
  <si>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</si>
  <si>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</si>
  <si>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</si>
  <si>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</si>
  <si>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</si>
  <si>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</si>
  <si>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</si>
  <si>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</si>
  <si>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</si>
  <si>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</si>
  <si>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</si>
  <si>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</si>
  <si>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</si>
  <si>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</si>
  <si>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</si>
  <si>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</si>
  <si>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</si>
  <si>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</si>
  <si>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</si>
  <si>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</si>
  <si>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</si>
  <si>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</si>
  <si>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</si>
  <si>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</si>
  <si>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</si>
  <si>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</si>
  <si>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</si>
  <si>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</si>
  <si>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</si>
  <si>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</si>
  <si>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</si>
  <si>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</si>
  <si>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</si>
  <si>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</si>
  <si>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</si>
  <si>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</si>
  <si>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</si>
  <si>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</si>
  <si>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</si>
  <si>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</si>
  <si>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</si>
  <si>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</si>
  <si>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</si>
  <si>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</si>
  <si>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</si>
  <si>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</si>
  <si>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</si>
  <si>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</si>
  <si>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</si>
  <si>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</si>
  <si>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</si>
  <si>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</si>
  <si>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</si>
  <si>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</si>
  <si>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</si>
  <si>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</si>
  <si>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</si>
  <si>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</si>
  <si>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</si>
  <si>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</si>
  <si>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</si>
  <si>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</si>
  <si>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</si>
  <si>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</si>
  <si>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</si>
  <si>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</si>
  <si>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</si>
  <si>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</si>
  <si>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</si>
  <si>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</si>
  <si>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</si>
  <si>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</si>
  <si>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</si>
  <si>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</si>
  <si>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</si>
  <si>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</si>
  <si>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</si>
  <si>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</si>
  <si>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</si>
  <si>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</si>
  <si>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</si>
  <si>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</si>
  <si>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</si>
  <si>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</si>
  <si>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</si>
  <si>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</si>
  <si>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</si>
  <si>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</si>
  <si>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</si>
  <si>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</si>
  <si>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</si>
  <si>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</si>
  <si>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</si>
  <si>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</si>
  <si>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</si>
  <si>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</si>
  <si>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</si>
  <si>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</si>
  <si>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</si>
  <si>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</si>
  <si>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</si>
  <si>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</si>
  <si>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</si>
  <si>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</si>
  <si>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</si>
  <si>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</si>
  <si>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</si>
  <si>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</si>
  <si>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</si>
  <si>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</si>
  <si>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</si>
  <si>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</si>
  <si>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</si>
  <si>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</si>
  <si>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</si>
  <si>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</si>
  <si>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</si>
  <si>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</si>
  <si>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</si>
  <si>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</si>
  <si>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</si>
  <si>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</si>
  <si>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</si>
  <si>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</si>
  <si>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</si>
  <si>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</si>
  <si>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</si>
  <si>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</si>
  <si>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</si>
  <si>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</si>
  <si>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</si>
  <si>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</si>
  <si>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</si>
  <si>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</si>
  <si>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</si>
  <si>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</si>
  <si>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</si>
  <si>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</si>
  <si>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</si>
  <si>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</si>
  <si>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</si>
  <si>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</si>
  <si>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</si>
  <si>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</si>
  <si>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</si>
  <si>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</si>
  <si>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</si>
  <si>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</si>
  <si>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</si>
  <si>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</si>
  <si>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</si>
  <si>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</si>
  <si>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</si>
  <si>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</si>
  <si>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</si>
  <si>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</si>
  <si>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</si>
  <si>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</si>
  <si>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</si>
  <si>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</si>
  <si>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</si>
  <si>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</si>
  <si>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</si>
  <si>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</si>
  <si>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</si>
  <si>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</si>
  <si>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</si>
  <si>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</si>
  <si>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</si>
  <si>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</si>
  <si>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</si>
  <si>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</si>
  <si>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</si>
  <si>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</si>
  <si>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</si>
  <si>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</si>
  <si>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</si>
  <si>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</si>
  <si>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</si>
  <si>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</si>
  <si>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</si>
  <si>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</si>
  <si>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</si>
  <si>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</si>
  <si>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</si>
  <si>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</si>
  <si>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</si>
  <si>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</si>
  <si>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</si>
  <si>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</si>
  <si>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</si>
  <si>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</si>
  <si>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</si>
  <si>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</si>
  <si>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</si>
  <si>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</si>
  <si>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</si>
  <si>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</si>
  <si>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</si>
  <si>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</si>
  <si>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</si>
  <si>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</si>
  <si>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</si>
  <si>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</si>
  <si>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</si>
  <si>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</si>
  <si>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</si>
  <si>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</si>
  <si>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</si>
  <si>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</si>
  <si>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</si>
  <si>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</si>
  <si>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</si>
  <si>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</si>
  <si>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</si>
  <si>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</si>
  <si>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</si>
  <si>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</si>
  <si>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</si>
  <si>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</si>
  <si>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</si>
  <si>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</si>
  <si>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</si>
  <si>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</si>
  <si>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</si>
  <si>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</si>
  <si>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</si>
  <si>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</si>
  <si>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</si>
  <si>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</si>
  <si>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</si>
  <si>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</si>
  <si>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</si>
  <si>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</si>
  <si>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</si>
  <si>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</si>
  <si>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</si>
  <si>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</si>
  <si>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</si>
  <si>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</si>
  <si>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</si>
  <si>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</si>
  <si>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</si>
  <si>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</si>
  <si>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</si>
  <si>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</si>
  <si>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</si>
  <si>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</si>
  <si>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</si>
  <si>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</si>
  <si>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</si>
  <si>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</si>
  <si>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</si>
  <si>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</si>
  <si>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</si>
  <si>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</si>
  <si>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</si>
  <si>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</si>
  <si>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</si>
  <si>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</si>
  <si>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</si>
  <si>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</si>
  <si>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</si>
  <si>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</si>
  <si>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</si>
  <si>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</si>
  <si>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</si>
  <si>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</si>
  <si>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</si>
  <si>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</si>
  <si>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</si>
  <si>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</si>
  <si>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</si>
  <si>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</si>
  <si>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</si>
  <si>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</si>
  <si>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</si>
  <si>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</si>
  <si>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</si>
  <si>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</si>
  <si>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</si>
  <si>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</si>
  <si>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</si>
  <si>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</si>
  <si>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</si>
  <si>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</si>
  <si>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</si>
  <si>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</si>
  <si>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</si>
  <si>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</si>
  <si>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</si>
  <si>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</si>
  <si>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</si>
  <si>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</si>
  <si>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</si>
  <si>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</si>
  <si>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</si>
  <si>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</si>
  <si>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</si>
  <si>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</si>
  <si>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</si>
  <si>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</si>
  <si>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</si>
  <si>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</si>
  <si>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</si>
  <si>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</si>
  <si>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</si>
  <si>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</si>
  <si>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</si>
  <si>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</si>
  <si>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</si>
  <si>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</si>
  <si>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</si>
  <si>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</si>
  <si>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</si>
  <si>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</si>
  <si>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</si>
  <si>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</si>
  <si>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</si>
  <si>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</si>
  <si>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</si>
  <si>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</si>
  <si>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</si>
  <si>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</si>
  <si>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</si>
  <si>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</si>
  <si>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</si>
  <si>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</si>
  <si>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</si>
  <si>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</si>
  <si>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</si>
  <si>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</si>
  <si>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</si>
  <si>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</si>
  <si>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</si>
  <si>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</si>
  <si>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</si>
  <si>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</si>
  <si>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</si>
  <si>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</si>
  <si>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</si>
  <si>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</si>
  <si>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</si>
  <si>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</si>
  <si>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</si>
  <si>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</si>
  <si>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</si>
  <si>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</si>
  <si>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</si>
  <si>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</si>
  <si>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</si>
  <si>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</si>
  <si>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</si>
  <si>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</si>
  <si>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</si>
  <si>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</si>
  <si>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</si>
  <si>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</si>
  <si>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</si>
  <si>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</si>
  <si>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</si>
  <si>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</si>
  <si>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</si>
  <si>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</si>
  <si>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</si>
  <si>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</si>
  <si>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</si>
  <si>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</si>
  <si>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</si>
  <si>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</si>
  <si>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</si>
  <si>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</si>
  <si>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</si>
  <si>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</si>
  <si>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</si>
  <si>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</si>
  <si>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</si>
  <si>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</si>
  <si>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</si>
  <si>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</si>
  <si>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</si>
  <si>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</si>
  <si>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</si>
  <si>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</si>
  <si>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</si>
  <si>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</si>
  <si>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</si>
  <si>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</si>
  <si>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</si>
  <si>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</si>
  <si>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</si>
  <si>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</si>
  <si>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</si>
  <si>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</si>
  <si>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</si>
  <si>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</si>
  <si>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</si>
  <si>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</si>
  <si>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</si>
  <si>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</si>
  <si>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</si>
  <si>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</si>
  <si>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</si>
  <si>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</si>
  <si>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</si>
  <si>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</si>
  <si>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</si>
  <si>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</si>
  <si>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</si>
  <si>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</si>
  <si>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</si>
  <si>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</si>
  <si>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</si>
  <si>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</si>
  <si>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</si>
  <si>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</si>
  <si>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</si>
  <si>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</si>
  <si>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</si>
  <si>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</si>
  <si>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</si>
  <si>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</si>
  <si>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</si>
  <si>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</si>
  <si>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</si>
  <si>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</si>
  <si>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</si>
  <si>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</si>
  <si>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</si>
  <si>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</si>
  <si>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</si>
  <si>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</si>
  <si>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</si>
  <si>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</si>
  <si>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</si>
  <si>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</si>
  <si>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</si>
  <si>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</si>
  <si>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</si>
  <si>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</si>
  <si>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</si>
  <si>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</si>
  <si>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</si>
  <si>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</si>
  <si>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</si>
  <si>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</si>
  <si>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</si>
  <si>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</si>
  <si>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</si>
  <si>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</si>
  <si>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</si>
  <si>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</si>
  <si>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</si>
  <si>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</si>
  <si>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</si>
  <si>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</si>
  <si>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</si>
  <si>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</si>
  <si>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</si>
  <si>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</si>
  <si>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</si>
  <si>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</si>
  <si>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</si>
  <si>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</si>
  <si>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</si>
  <si>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</si>
  <si>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</si>
  <si>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</si>
  <si>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</si>
  <si>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</si>
  <si>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</si>
  <si>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</si>
  <si>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</si>
  <si>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</si>
  <si>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</si>
  <si>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</si>
  <si>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</si>
  <si>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</si>
  <si>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</si>
  <si>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</si>
  <si>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</si>
  <si>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</si>
  <si>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</si>
  <si>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</si>
  <si>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</si>
  <si>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</si>
  <si>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</si>
  <si>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</si>
  <si>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</si>
  <si>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</si>
  <si>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</si>
  <si>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</si>
  <si>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</si>
  <si>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</si>
  <si>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</si>
  <si>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</si>
  <si>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</si>
  <si>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</si>
  <si>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</si>
  <si>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</si>
  <si>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</si>
  <si>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</si>
  <si>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</si>
  <si>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</si>
  <si>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</si>
  <si>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</si>
  <si>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</si>
  <si>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</si>
  <si>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</si>
  <si>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</si>
  <si>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</si>
  <si>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</si>
  <si>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</si>
  <si>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</si>
  <si>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</si>
  <si>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</si>
  <si>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</si>
  <si>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</si>
  <si>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</si>
  <si>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</si>
  <si>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</si>
  <si>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</si>
  <si>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</si>
  <si>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</si>
  <si>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</si>
  <si>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</si>
  <si>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</si>
  <si>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</si>
  <si>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</si>
  <si>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</si>
  <si>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</si>
  <si>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</si>
  <si>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</si>
  <si>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</si>
  <si>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</si>
  <si>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</si>
  <si>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</si>
  <si>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</si>
  <si>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</si>
  <si>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</si>
  <si>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</si>
  <si>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</si>
  <si>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</si>
  <si>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</si>
  <si>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</si>
  <si>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</si>
  <si>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</si>
  <si>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</si>
  <si>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</si>
  <si>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</si>
  <si>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</si>
  <si>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</si>
  <si>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</si>
  <si>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</si>
  <si>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</si>
  <si>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</si>
  <si>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</si>
  <si>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</si>
  <si>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</si>
  <si>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</si>
  <si>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</si>
  <si>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</si>
  <si>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</si>
  <si>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</si>
  <si>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</si>
  <si>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</si>
  <si>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</si>
  <si>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</si>
  <si>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</si>
  <si>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</si>
  <si>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</si>
  <si>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</si>
  <si>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</si>
  <si>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</si>
  <si>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</si>
  <si>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</si>
  <si>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</si>
  <si>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</si>
  <si>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</si>
  <si>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</si>
  <si>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</si>
  <si>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</si>
  <si>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</si>
  <si>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</si>
  <si>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</si>
  <si>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</si>
  <si>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</si>
  <si>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</si>
  <si>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</si>
  <si>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</si>
  <si>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</si>
  <si>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</si>
  <si>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</si>
  <si>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</si>
  <si>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</si>
  <si>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</si>
  <si>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</si>
  <si>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</si>
  <si>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</si>
  <si>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</si>
  <si>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</si>
  <si>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</si>
  <si>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</si>
  <si>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</si>
  <si>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</si>
  <si>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</si>
  <si>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</si>
  <si>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</si>
  <si>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</si>
  <si>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</si>
  <si>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</si>
  <si>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</si>
  <si>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</si>
  <si>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</si>
  <si>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</si>
  <si>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</si>
  <si>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</si>
  <si>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</si>
  <si>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</si>
  <si>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</si>
  <si>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</si>
  <si>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</si>
  <si>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</si>
  <si>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</si>
  <si>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</si>
  <si>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</si>
  <si>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</si>
  <si>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</si>
  <si>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</si>
  <si>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</si>
  <si>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</si>
  <si>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</si>
  <si>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</si>
  <si>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</si>
  <si>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</si>
  <si>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</si>
  <si>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</si>
  <si>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</si>
  <si>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</si>
  <si>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</si>
  <si>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</si>
  <si>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</si>
  <si>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</si>
  <si>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</si>
  <si>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</si>
  <si>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</si>
  <si>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</si>
  <si>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</si>
  <si>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</si>
  <si>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</si>
  <si>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</si>
  <si>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</si>
  <si>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</si>
  <si>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</si>
  <si>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</si>
  <si>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</si>
  <si>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</si>
  <si>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</si>
  <si>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</si>
  <si>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</si>
  <si>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</si>
  <si>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</si>
  <si>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</si>
  <si>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</si>
  <si>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</si>
  <si>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</si>
  <si>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</si>
  <si>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</si>
  <si>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</si>
  <si>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</si>
  <si>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</si>
  <si>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</si>
  <si>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</si>
  <si>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</si>
  <si>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</si>
  <si>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</si>
  <si>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</si>
  <si>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</si>
  <si>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</si>
  <si>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</si>
  <si>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</si>
  <si>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</si>
  <si>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</si>
  <si>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</si>
  <si>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</si>
  <si>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</si>
  <si>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</si>
  <si>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</si>
  <si>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</si>
  <si>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</si>
  <si>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</si>
  <si>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</si>
  <si>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</si>
  <si>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</si>
  <si>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</si>
  <si>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</si>
  <si>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</si>
  <si>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</si>
  <si>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</si>
  <si>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</si>
  <si>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</si>
  <si>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</si>
  <si>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</si>
  <si>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</si>
  <si>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</si>
  <si>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</si>
  <si>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</si>
  <si>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</si>
  <si>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</si>
  <si>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</si>
  <si>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</si>
  <si>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</si>
  <si>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</si>
  <si>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</si>
  <si>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</si>
  <si>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</si>
  <si>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</si>
  <si>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</si>
  <si>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</si>
  <si>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</si>
  <si>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</si>
  <si>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</si>
  <si>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</si>
  <si>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</si>
  <si>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</si>
  <si>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</si>
  <si>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</si>
  <si>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</si>
  <si>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</si>
  <si>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</si>
  <si>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</si>
  <si>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</si>
  <si>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</si>
  <si>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</si>
  <si>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</si>
  <si>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</si>
  <si>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</si>
  <si>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</si>
  <si>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</si>
  <si>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</si>
  <si>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</si>
  <si>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</si>
  <si>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</si>
  <si>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</si>
  <si>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</si>
  <si>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</si>
  <si>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</si>
  <si>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</si>
  <si>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</si>
  <si>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</si>
  <si>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</si>
  <si>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</si>
  <si>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</si>
  <si>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</si>
  <si>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</si>
  <si>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</si>
  <si>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</si>
  <si>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</si>
  <si>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</si>
  <si>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</si>
  <si>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</si>
  <si>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</si>
  <si>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</si>
  <si>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</si>
  <si>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</si>
  <si>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</si>
  <si>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</si>
  <si>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</si>
  <si>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</si>
  <si>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</si>
  <si>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</si>
  <si>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</si>
  <si>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</si>
  <si>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</si>
  <si>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</si>
  <si>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</si>
  <si>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</si>
  <si>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</si>
  <si>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</si>
  <si>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</si>
  <si>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</si>
  <si>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</si>
  <si>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</si>
  <si>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</si>
  <si>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</si>
  <si>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</si>
  <si>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</si>
  <si>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</si>
  <si>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</si>
  <si>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</si>
  <si>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</si>
  <si>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</si>
  <si>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</si>
  <si>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</si>
  <si>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</si>
  <si>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</si>
  <si>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</si>
  <si>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</si>
  <si>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</si>
  <si>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</si>
  <si>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</si>
  <si>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</si>
  <si>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</si>
  <si>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</si>
  <si>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</si>
  <si>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</si>
  <si>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</si>
  <si>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</si>
  <si>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</si>
  <si>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</si>
  <si>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</si>
  <si>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</si>
  <si>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</si>
  <si>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</si>
  <si>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</si>
  <si>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</si>
  <si>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</si>
  <si>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</si>
  <si>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</si>
  <si>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</si>
  <si>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</si>
  <si>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</si>
  <si>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</si>
  <si>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</si>
  <si>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</si>
  <si>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</si>
  <si>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</si>
  <si>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</si>
  <si>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</si>
  <si>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</si>
  <si>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</si>
  <si>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</si>
  <si>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</si>
  <si>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</si>
  <si>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</si>
  <si>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</si>
  <si>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</si>
  <si>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</si>
  <si>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</si>
  <si>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</si>
  <si>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</si>
  <si>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</si>
  <si>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</si>
  <si>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</si>
  <si>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</si>
  <si>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</si>
  <si>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</si>
  <si>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</si>
  <si>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</si>
  <si>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</si>
  <si>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</si>
  <si>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</si>
  <si>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</si>
  <si>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</si>
  <si>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</si>
  <si>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</si>
  <si>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</si>
  <si>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</si>
  <si>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</si>
  <si>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</si>
  <si>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</si>
  <si>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</si>
  <si>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</si>
  <si>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</si>
  <si>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</si>
  <si>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</si>
  <si>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</si>
  <si>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</si>
  <si>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</si>
  <si>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</si>
  <si>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</si>
  <si>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</si>
  <si>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</si>
  <si>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</si>
  <si>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</si>
  <si>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</si>
  <si>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</si>
  <si>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</si>
  <si>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</si>
  <si>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</si>
  <si>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</si>
  <si>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</si>
  <si>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</si>
  <si>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</si>
  <si>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</si>
  <si>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</si>
  <si>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</si>
  <si>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</si>
  <si>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</si>
  <si>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</si>
  <si>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</si>
  <si>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</si>
  <si>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</si>
  <si>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</si>
  <si>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</si>
  <si>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</si>
  <si>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</si>
  <si>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</si>
  <si>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</si>
  <si>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</si>
  <si>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</si>
  <si>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</si>
  <si>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</si>
  <si>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</si>
  <si>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</si>
  <si>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</si>
  <si>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</si>
  <si>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</si>
  <si>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</si>
  <si>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</si>
  <si>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</si>
  <si>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</si>
  <si>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</si>
  <si>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</si>
  <si>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</si>
  <si>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</si>
  <si>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</si>
  <si>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</si>
  <si>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</si>
  <si>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</si>
  <si>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</si>
  <si>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</si>
  <si>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</si>
  <si>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</si>
  <si>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</si>
  <si>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</si>
  <si>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</si>
  <si>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</si>
  <si>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</si>
  <si>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</si>
  <si>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</si>
  <si>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</si>
  <si>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</si>
  <si>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</si>
  <si>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</si>
  <si>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</si>
  <si>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</si>
  <si>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</si>
  <si>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</si>
  <si>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</si>
  <si>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</si>
  <si>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</si>
  <si>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</si>
  <si>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</si>
  <si>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</si>
  <si>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</si>
  <si>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</si>
  <si>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</si>
  <si>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</si>
  <si>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</si>
  <si>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</si>
  <si>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</si>
  <si>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</si>
  <si>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</si>
  <si>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</si>
  <si>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</si>
  <si>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</si>
  <si>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</si>
  <si>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</si>
  <si>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</si>
  <si>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</si>
  <si>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</si>
  <si>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</si>
  <si>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</si>
  <si>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</si>
  <si>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</si>
  <si>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</si>
  <si>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</si>
  <si>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</si>
  <si>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</si>
  <si>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</si>
  <si>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</si>
  <si>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</si>
  <si>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</si>
  <si>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</si>
  <si>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</si>
  <si>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</si>
  <si>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</si>
  <si>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</si>
  <si>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</si>
  <si>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</si>
  <si>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</si>
  <si>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</si>
  <si>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</si>
  <si>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</si>
  <si>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</si>
  <si>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</si>
  <si>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</si>
  <si>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</si>
  <si>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</si>
  <si>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</si>
  <si>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</si>
  <si>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</si>
  <si>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</si>
  <si>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</si>
  <si>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</si>
  <si>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</si>
  <si>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</si>
  <si>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</si>
  <si>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</si>
  <si>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</si>
  <si>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</si>
  <si>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</si>
  <si>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</si>
  <si>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</si>
  <si>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</si>
  <si>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</si>
  <si>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</si>
  <si>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</si>
  <si>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</si>
  <si>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</si>
  <si>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</si>
  <si>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</si>
  <si>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</si>
  <si>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</si>
  <si>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</si>
  <si>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</si>
  <si>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</si>
  <si>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</si>
  <si>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</si>
  <si>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</si>
  <si>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</si>
  <si>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</si>
  <si>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</si>
  <si>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</si>
  <si>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</si>
  <si>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</si>
  <si>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</si>
  <si>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</si>
  <si>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</si>
  <si>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</si>
  <si>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</si>
  <si>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</si>
  <si>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</si>
  <si>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</si>
  <si>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</si>
  <si>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</si>
  <si>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</si>
  <si>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</si>
  <si>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</si>
  <si>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</si>
  <si>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</si>
  <si>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</si>
  <si>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</si>
  <si>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</si>
  <si>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</si>
  <si>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</si>
  <si>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</si>
  <si>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</si>
  <si>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</si>
  <si>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</si>
  <si>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</si>
  <si>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</si>
  <si>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</si>
  <si>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</si>
  <si>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</si>
  <si>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</si>
  <si>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</si>
  <si>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</si>
  <si>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</si>
  <si>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</si>
  <si>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</si>
  <si>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</si>
  <si>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</si>
  <si>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</si>
  <si>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</si>
  <si>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</si>
  <si>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</si>
  <si>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</si>
  <si>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</si>
  <si>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</si>
  <si>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</si>
  <si>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</si>
  <si>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</si>
  <si>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</si>
  <si>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</si>
  <si>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</si>
  <si>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</si>
  <si>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</si>
  <si>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</si>
  <si>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</si>
  <si>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</si>
  <si>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</si>
  <si>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</si>
  <si>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</si>
  <si>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</si>
  <si>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</si>
  <si>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</si>
  <si>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</si>
  <si>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</si>
  <si>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</si>
  <si>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</si>
  <si>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</si>
  <si>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</si>
  <si>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</si>
  <si>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</si>
  <si>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</si>
  <si>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</si>
  <si>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</si>
  <si>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</si>
  <si>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</si>
  <si>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</si>
  <si>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</si>
  <si>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</si>
  <si>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</si>
  <si>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</si>
  <si>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</si>
  <si>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</si>
  <si>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</si>
  <si>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</si>
  <si>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</si>
  <si>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</si>
  <si>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</si>
  <si>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</si>
  <si>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</si>
  <si>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</si>
  <si>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</si>
  <si>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</si>
  <si>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</si>
  <si>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</si>
  <si>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</si>
  <si>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</si>
  <si>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</si>
  <si>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</si>
  <si>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</si>
  <si>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</si>
  <si>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</si>
  <si>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</si>
  <si>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</si>
  <si>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</si>
  <si>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</si>
  <si>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</si>
  <si>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</si>
  <si>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</si>
  <si>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</si>
  <si>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</si>
  <si>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</si>
  <si>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</si>
  <si>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</si>
  <si>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</si>
  <si>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</si>
  <si>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</si>
  <si>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</si>
  <si>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</si>
  <si>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</si>
  <si>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</si>
  <si>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</si>
  <si>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</si>
  <si>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</si>
  <si>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</si>
  <si>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</si>
  <si>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</si>
  <si>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</si>
  <si>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</si>
  <si>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</si>
  <si>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</si>
  <si>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</si>
  <si>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</si>
  <si>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</si>
  <si>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</si>
  <si>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</si>
  <si>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</si>
  <si>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</si>
  <si>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</si>
  <si>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</si>
  <si>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</si>
  <si>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</si>
  <si>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</si>
  <si>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</si>
  <si>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</si>
  <si>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</si>
  <si>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</si>
  <si>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</si>
  <si>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</si>
  <si>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</si>
  <si>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</si>
  <si>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</si>
  <si>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</si>
  <si>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</si>
  <si>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</si>
  <si>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</si>
  <si>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</si>
  <si>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</si>
  <si>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</si>
  <si>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</si>
  <si>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</si>
  <si>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</si>
  <si>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</si>
  <si>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</si>
  <si>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</si>
  <si>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</si>
  <si>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</si>
  <si>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</si>
  <si>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</si>
  <si>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</si>
  <si>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</si>
  <si>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</si>
  <si>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</si>
  <si>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</si>
  <si>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</si>
  <si>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</si>
  <si>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</si>
  <si>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</si>
  <si>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</si>
  <si>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</si>
  <si>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</si>
  <si>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</si>
  <si>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</si>
  <si>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</si>
  <si>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</si>
  <si>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</si>
  <si>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</si>
  <si>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</si>
  <si>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</si>
  <si>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</si>
  <si>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</si>
  <si>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</si>
  <si>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</si>
  <si>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</si>
  <si>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</si>
  <si>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</si>
  <si>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</si>
  <si>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</si>
  <si>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</si>
  <si>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</si>
  <si>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</si>
  <si>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</si>
  <si>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</si>
  <si>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</si>
  <si>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</si>
  <si>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</si>
  <si>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</si>
  <si>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</si>
  <si>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</si>
  <si>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</si>
  <si>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</si>
  <si>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</si>
  <si>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</si>
  <si>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</si>
  <si>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</si>
  <si>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</si>
  <si>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</si>
  <si>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</si>
  <si>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</si>
  <si>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</si>
  <si>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</si>
  <si>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</si>
  <si>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</si>
  <si>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</si>
  <si>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</si>
  <si>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</si>
  <si>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</si>
  <si>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</si>
  <si>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</si>
  <si>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</si>
  <si>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</si>
  <si>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</si>
  <si>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</si>
  <si>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</si>
  <si>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</si>
  <si>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</si>
  <si>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</si>
  <si>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</si>
  <si>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</si>
  <si>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</si>
  <si>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</si>
  <si>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</si>
  <si>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</si>
  <si>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</si>
  <si>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</si>
  <si>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</si>
  <si>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</si>
  <si>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</si>
  <si>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</si>
  <si>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</si>
  <si>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</si>
  <si>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</si>
  <si>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</si>
  <si>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</si>
  <si>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</si>
  <si>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</si>
  <si>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</si>
  <si>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</si>
  <si>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</si>
  <si>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</si>
  <si>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</si>
  <si>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</si>
  <si>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</si>
  <si>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</si>
  <si>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</si>
  <si>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</si>
  <si>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</si>
  <si>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</si>
  <si>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</si>
  <si>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</si>
  <si>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</si>
  <si>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</si>
  <si>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</si>
  <si>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</si>
  <si>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</si>
  <si>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</si>
  <si>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</si>
  <si>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</si>
  <si>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</si>
  <si>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</si>
  <si>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</si>
  <si>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</si>
  <si>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</si>
  <si>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</si>
  <si>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</si>
  <si>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</si>
  <si>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</si>
  <si>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</si>
  <si>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</si>
  <si>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</si>
  <si>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</si>
  <si>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</si>
  <si>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</si>
  <si>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</si>
  <si>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</si>
  <si>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</si>
  <si>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</si>
  <si>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</si>
  <si>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</si>
  <si>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</si>
  <si>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</si>
  <si>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</si>
  <si>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</si>
  <si>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</si>
  <si>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</si>
  <si>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</si>
  <si>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</si>
  <si>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</si>
  <si>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</si>
  <si>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</si>
  <si>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</si>
  <si>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</si>
  <si>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</si>
  <si>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</si>
  <si>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</si>
  <si>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</si>
  <si>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</si>
  <si>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</si>
  <si>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</si>
  <si>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</si>
  <si>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</si>
  <si>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</si>
  <si>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</si>
  <si>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</si>
  <si>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</si>
  <si>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</si>
  <si>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</si>
  <si>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</si>
  <si>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</si>
  <si>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</si>
  <si>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</si>
  <si>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</si>
  <si>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</si>
  <si>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</si>
  <si>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</si>
  <si>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</si>
  <si>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</si>
  <si>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</si>
  <si>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</si>
  <si>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</si>
  <si>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</si>
  <si>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</si>
  <si>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</si>
  <si>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</si>
  <si>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</si>
  <si>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</si>
  <si>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</si>
  <si>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</si>
  <si>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</si>
  <si>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</si>
  <si>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</si>
  <si>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</si>
  <si>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</si>
  <si>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</si>
  <si>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</si>
  <si>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</si>
  <si>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</si>
  <si>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</si>
  <si>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</si>
  <si>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</si>
  <si>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</si>
  <si>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</si>
  <si>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</si>
  <si>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</si>
  <si>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</si>
  <si>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</si>
  <si>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</si>
  <si>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</si>
  <si>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</si>
  <si>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</si>
  <si>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</si>
  <si>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</si>
  <si>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</si>
  <si>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</si>
  <si>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</si>
  <si>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</si>
  <si>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</si>
  <si>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</si>
  <si>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</si>
  <si>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</si>
  <si>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</si>
  <si>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</si>
  <si>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</si>
  <si>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</si>
  <si>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</si>
  <si>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</si>
  <si>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</si>
  <si>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</si>
  <si>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</si>
  <si>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</si>
  <si>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</si>
  <si>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</si>
  <si>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</si>
  <si>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</si>
  <si>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</si>
  <si>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</si>
  <si>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</si>
  <si>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</si>
  <si>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</si>
  <si>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</si>
  <si>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</si>
  <si>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</si>
  <si>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</si>
  <si>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</si>
  <si>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</si>
  <si>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</si>
  <si>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</si>
  <si>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</si>
  <si>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</si>
  <si>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</si>
  <si>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</si>
  <si>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</si>
  <si>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</si>
  <si>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</si>
  <si>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</si>
  <si>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</si>
  <si>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</si>
  <si>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</si>
  <si>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</si>
  <si>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</si>
  <si>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</si>
  <si>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</si>
  <si>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</si>
  <si>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</si>
  <si>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</si>
  <si>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</si>
  <si>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</si>
  <si>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</si>
  <si>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</si>
  <si>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</si>
  <si>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</si>
  <si>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</si>
  <si>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</si>
  <si>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</si>
  <si>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</si>
  <si>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</si>
  <si>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</si>
  <si>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</si>
  <si>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</si>
  <si>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</si>
  <si>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</si>
  <si>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</si>
  <si>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</si>
  <si>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</si>
  <si>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</si>
  <si>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</si>
  <si>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</si>
  <si>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</si>
  <si>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</si>
  <si>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</si>
  <si>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</si>
  <si>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</si>
  <si>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</si>
  <si>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</si>
  <si>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</si>
  <si>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</si>
  <si>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</si>
  <si>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</si>
  <si>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</si>
  <si>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</si>
  <si>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</si>
  <si>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</si>
  <si>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</si>
  <si>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</si>
  <si>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</si>
  <si>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</si>
  <si>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</si>
  <si>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</si>
  <si>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</si>
  <si>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</si>
  <si>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</si>
  <si>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</si>
  <si>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</si>
  <si>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</si>
  <si>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</si>
  <si>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</si>
  <si>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</si>
  <si>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</si>
  <si>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</si>
  <si>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family val="3"/>
        <charset val="128"/>
      </rPr>
      <t>・</t>
    </r>
    <r>
      <rPr>
        <sz val="11"/>
        <color rgb="FFFF0000"/>
        <rFont val="ＭＳ Ｐゴシック"/>
        <family val="3"/>
        <charset val="128"/>
      </rPr>
      <t>ディリジェンス対策を実施</t>
    </r>
    <r>
      <rPr>
        <sz val="11"/>
        <color rgb="FF00B050"/>
        <rFont val="ＭＳ Ｐゴシック"/>
        <family val="3"/>
        <charset val="128"/>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</si>
  <si>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</si>
  <si>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</si>
  <si>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</si>
  <si>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charset val="134"/>
      </rPr>
      <t>在“申报”选项卡 D79 单元格中回答贵公司是否实施钴</t>
    </r>
    <r>
      <rPr>
        <sz val="11"/>
        <color rgb="FFFF0000"/>
        <rFont val="SimSun"/>
        <charset val="134"/>
      </rPr>
      <t>或天然云母</t>
    </r>
    <r>
      <rPr>
        <sz val="11"/>
        <color rgb="FF000000"/>
        <rFont val="SimSun"/>
        <charset val="134"/>
      </rPr>
      <t>供应链调查</t>
    </r>
  </si>
  <si>
    <r>
      <t>貴社がコバルト</t>
    </r>
    <r>
      <rPr>
        <sz val="11"/>
        <color rgb="FFFF0000"/>
        <rFont val="ＭＳ Ｐゴシック"/>
        <family val="3"/>
        <charset val="128"/>
      </rPr>
      <t>又は天然</t>
    </r>
    <r>
      <rPr>
        <sz val="11"/>
        <color rgb="FF00B050"/>
        <rFont val="ＭＳ Ｐゴシック"/>
        <family val="3"/>
        <charset val="128"/>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</si>
  <si>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</si>
  <si>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</si>
  <si>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</si>
  <si>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</si>
  <si>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</si>
  <si>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</si>
  <si>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</si>
  <si>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</si>
  <si>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</si>
  <si>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</si>
  <si>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</si>
  <si>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</si>
  <si>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</si>
  <si>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</si>
  <si>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</si>
  <si>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</si>
  <si>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</si>
  <si>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</si>
  <si>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</si>
  <si>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</si>
  <si>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</si>
  <si>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</si>
  <si>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</si>
  <si>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</si>
  <si>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</si>
  <si>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</si>
  <si>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</si>
  <si>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</si>
  <si>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</si>
  <si>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</si>
  <si>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</si>
  <si>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</si>
  <si>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</si>
  <si>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</si>
  <si>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</si>
  <si>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</si>
  <si>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</si>
  <si>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</si>
  <si>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</si>
  <si>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</si>
  <si>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</si>
  <si>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</si>
  <si>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</si>
  <si>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</si>
  <si>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</si>
  <si>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</si>
  <si>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</si>
  <si>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</si>
  <si>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</si>
  <si>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</si>
  <si>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</si>
  <si>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</si>
  <si>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</si>
  <si>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</si>
  <si>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</si>
  <si>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</si>
  <si>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</si>
  <si>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</si>
  <si>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</si>
  <si>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</si>
  <si>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</si>
  <si>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</si>
  <si>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</si>
  <si>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</si>
  <si>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</si>
  <si>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</si>
  <si>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</si>
  <si>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</si>
  <si>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</si>
  <si>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</si>
  <si>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</si>
  <si>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</si>
  <si>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</si>
  <si>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</si>
  <si>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</si>
  <si>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</si>
  <si>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</si>
  <si>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</si>
  <si>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</si>
  <si>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</si>
  <si>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</si>
  <si>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</si>
  <si>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</si>
  <si>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</si>
  <si>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</si>
  <si>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</si>
  <si>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</si>
  <si>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</si>
  <si>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</si>
  <si>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</si>
  <si>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</si>
  <si>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</si>
  <si>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</si>
  <si>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</si>
  <si>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</si>
  <si>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</si>
  <si>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</si>
  <si>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</si>
  <si>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</si>
  <si>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</si>
  <si>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</si>
  <si>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</si>
  <si>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</si>
  <si>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</si>
  <si>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</si>
  <si>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</si>
  <si>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</si>
  <si>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</si>
  <si>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</si>
  <si>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</si>
  <si>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</si>
  <si>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</si>
  <si>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</si>
  <si>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</si>
  <si>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</si>
  <si>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</si>
  <si>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</si>
  <si>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</si>
  <si>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</si>
  <si>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</si>
  <si>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</si>
  <si>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</si>
  <si>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</si>
  <si>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</si>
  <si>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</si>
  <si>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</si>
  <si>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</si>
  <si>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</si>
  <si>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</si>
  <si>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</si>
  <si>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</si>
  <si>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</si>
  <si>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</si>
  <si>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</si>
  <si>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</si>
  <si>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</si>
  <si>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</si>
  <si>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</si>
  <si>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</si>
  <si>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</si>
  <si>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</si>
  <si>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</si>
  <si>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</si>
  <si>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</si>
  <si>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</si>
  <si>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</si>
  <si>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</si>
  <si>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</si>
  <si>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</si>
  <si>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</si>
  <si>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</si>
  <si>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</si>
  <si>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</si>
  <si>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</si>
  <si>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</si>
  <si>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</si>
  <si>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</si>
  <si>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</si>
  <si>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</si>
  <si>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</si>
  <si>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</si>
  <si>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</si>
  <si>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</si>
  <si>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</si>
  <si>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</si>
  <si>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</si>
  <si>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</si>
  <si>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</si>
  <si>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</si>
  <si>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</si>
  <si>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</si>
  <si>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</si>
  <si>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</si>
  <si>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</si>
  <si>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</si>
  <si>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</si>
  <si>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</si>
  <si>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</si>
  <si>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</si>
  <si>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</si>
  <si>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</si>
  <si>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</si>
  <si>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</si>
  <si>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</si>
  <si>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</si>
  <si>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</si>
  <si>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</si>
  <si>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</si>
  <si>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</si>
  <si>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</si>
  <si>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</si>
  <si>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</si>
  <si>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</si>
  <si>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</si>
  <si>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</si>
  <si>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</si>
  <si>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</si>
  <si>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</si>
  <si>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</si>
  <si>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</si>
  <si>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</si>
  <si>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</si>
  <si>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</si>
  <si>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</si>
  <si>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</si>
  <si>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</si>
  <si>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</si>
  <si>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</si>
  <si>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</si>
  <si>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</si>
  <si>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</si>
  <si>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</si>
  <si>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</si>
  <si>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</si>
  <si>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</si>
  <si>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</si>
  <si>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</si>
  <si>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</si>
  <si>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</si>
  <si>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</si>
  <si>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</si>
  <si>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</si>
  <si>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</si>
  <si>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</si>
  <si>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</si>
  <si>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</si>
  <si>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</si>
  <si>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</si>
  <si>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</si>
  <si>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</si>
  <si>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</si>
  <si>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</si>
  <si>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</si>
  <si>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</si>
  <si>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</si>
  <si>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</si>
  <si>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</si>
  <si>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</si>
  <si>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</si>
  <si>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</si>
  <si>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</si>
  <si>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</si>
  <si>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</si>
  <si>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</si>
  <si>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</si>
  <si>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</si>
  <si>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</si>
  <si>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</si>
  <si>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</si>
  <si>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</si>
  <si>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</si>
  <si>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</si>
  <si>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</si>
  <si>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</si>
  <si>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</si>
  <si>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</si>
  <si>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</si>
  <si>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</si>
  <si>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</si>
  <si>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</si>
  <si>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</si>
  <si>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</si>
  <si>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</si>
  <si>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</si>
  <si>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</si>
  <si>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</si>
  <si>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</si>
  <si>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</si>
  <si>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</si>
  <si>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</si>
  <si>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</si>
  <si>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</si>
  <si>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</si>
  <si>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</si>
  <si>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</si>
  <si>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</si>
  <si>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</si>
  <si>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</si>
  <si>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</si>
  <si>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</si>
  <si>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</si>
  <si>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</si>
  <si>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</si>
  <si>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</si>
  <si>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</si>
  <si>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</si>
  <si>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</si>
  <si>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</si>
  <si>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</si>
  <si>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</si>
  <si>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</si>
  <si>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</si>
  <si>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</si>
  <si>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</si>
  <si>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</si>
  <si>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</si>
  <si>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</si>
  <si>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</si>
  <si>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</si>
  <si>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</si>
  <si>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</si>
  <si>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</si>
  <si>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</si>
  <si>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</si>
  <si>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</si>
  <si>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</si>
  <si>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</si>
  <si>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</si>
  <si>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</si>
  <si>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</si>
  <si>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</si>
  <si>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</si>
  <si>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</si>
  <si>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</si>
  <si>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</si>
  <si>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</si>
  <si>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</si>
  <si>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</si>
  <si>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</si>
  <si>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</si>
  <si>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</si>
  <si>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</si>
  <si>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</si>
  <si>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</si>
  <si>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</si>
  <si>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</si>
  <si>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</si>
  <si>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</si>
  <si>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</si>
  <si>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</si>
  <si>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</si>
  <si>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</si>
  <si>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</si>
  <si>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</si>
  <si>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</si>
  <si>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</si>
  <si>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</si>
  <si>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</si>
  <si>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</si>
  <si>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</si>
  <si>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</si>
  <si>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</si>
  <si>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</si>
  <si>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</si>
  <si>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</si>
  <si>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</si>
  <si>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</si>
  <si>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</si>
  <si>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</si>
  <si>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</si>
  <si>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</si>
  <si>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</si>
  <si>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</si>
  <si>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</si>
  <si>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</si>
  <si>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</si>
  <si>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</si>
  <si>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</si>
  <si>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</si>
  <si>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</si>
  <si>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</si>
  <si>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</si>
  <si>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</si>
  <si>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</si>
  <si>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</si>
  <si>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</si>
  <si>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</si>
  <si>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</si>
  <si>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</si>
  <si>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</si>
  <si>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</si>
  <si>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</si>
  <si>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</si>
  <si>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</si>
  <si>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</si>
  <si>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</si>
  <si>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</si>
  <si>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</si>
  <si>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</si>
  <si>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</si>
  <si>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</si>
  <si>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</si>
  <si>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</si>
  <si>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</si>
  <si>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</si>
  <si>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</si>
  <si>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</si>
  <si>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</si>
  <si>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</si>
  <si>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</si>
  <si>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</si>
  <si>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</si>
  <si>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</si>
  <si>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</si>
  <si>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</si>
  <si>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</si>
  <si>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</si>
  <si>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</si>
  <si>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</si>
  <si>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</si>
  <si>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</si>
  <si>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</si>
  <si>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</si>
  <si>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</si>
  <si>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</si>
  <si>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</si>
  <si>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</si>
  <si>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</si>
  <si>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</si>
  <si>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</si>
  <si>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</si>
  <si>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</si>
  <si>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</si>
  <si>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</si>
  <si>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</si>
  <si>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</si>
  <si>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</si>
  <si>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</si>
  <si>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</si>
  <si>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</si>
  <si>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</si>
  <si>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</si>
  <si>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</si>
  <si>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</si>
  <si>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</si>
  <si>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</si>
  <si>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</si>
  <si>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</si>
  <si>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</si>
  <si>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</si>
  <si>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</si>
  <si>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</si>
  <si>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</si>
  <si>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</si>
  <si>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</si>
  <si>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</si>
  <si>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</si>
  <si>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</si>
  <si>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</si>
  <si>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</si>
  <si>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</si>
  <si>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</si>
  <si>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</si>
  <si>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</si>
  <si>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</si>
  <si>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</si>
  <si>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</si>
  <si>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</si>
  <si>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</si>
  <si>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</si>
  <si>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</si>
  <si>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</si>
  <si>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</si>
  <si>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</si>
  <si>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</si>
  <si>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</si>
  <si>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</si>
  <si>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</si>
  <si>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</si>
  <si>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</si>
  <si>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</si>
  <si>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</si>
  <si>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</si>
  <si>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</si>
  <si>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</si>
  <si>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</si>
  <si>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</si>
  <si>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</si>
  <si>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</si>
  <si>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</si>
  <si>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</si>
  <si>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</si>
  <si>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</si>
  <si>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</si>
  <si>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</si>
  <si>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</si>
  <si>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</si>
  <si>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</si>
  <si>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</si>
  <si>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</si>
  <si>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</si>
  <si>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</si>
  <si>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</si>
  <si>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</si>
  <si>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</si>
  <si>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</si>
  <si>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</si>
  <si>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</si>
  <si>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</si>
  <si>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</si>
  <si>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</si>
  <si>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</si>
  <si>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</si>
  <si>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</si>
  <si>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</si>
  <si>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</si>
  <si>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</si>
  <si>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</si>
  <si>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</si>
  <si>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</si>
  <si>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</si>
  <si>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</si>
  <si>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</si>
  <si>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</si>
  <si>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</si>
  <si>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</si>
  <si>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</si>
  <si>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</si>
  <si>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</si>
  <si>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</si>
  <si>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</si>
  <si>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</si>
  <si>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</si>
  <si>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</si>
  <si>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</si>
  <si>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</si>
  <si>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</si>
  <si>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</si>
  <si>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</si>
  <si>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</si>
  <si>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</si>
  <si>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</si>
  <si>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</si>
  <si>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</si>
  <si>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</si>
  <si>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</si>
  <si>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</si>
  <si>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</si>
  <si>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</si>
  <si>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</si>
  <si>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</si>
  <si>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</si>
  <si>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</si>
  <si>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</si>
  <si>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</si>
  <si>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</si>
  <si>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</si>
  <si>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</si>
  <si>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</si>
  <si>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</si>
  <si>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</si>
  <si>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</si>
  <si>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</si>
  <si>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</si>
  <si>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</si>
  <si>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</si>
  <si>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</si>
  <si>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</si>
  <si>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</si>
  <si>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</si>
  <si>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</si>
  <si>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</si>
  <si>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</si>
  <si>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</si>
  <si>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</si>
  <si>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</si>
  <si>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</si>
  <si>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</si>
  <si>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</si>
  <si>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</si>
  <si>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</si>
  <si>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</si>
  <si>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</si>
  <si>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</si>
  <si>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</si>
  <si>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</si>
  <si>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</si>
  <si>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</si>
  <si>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</si>
  <si>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</si>
  <si>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</si>
  <si>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</si>
  <si>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</si>
  <si>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</si>
  <si>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</si>
  <si>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</si>
  <si>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</si>
  <si>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</si>
  <si>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</si>
  <si>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</si>
  <si>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</si>
  <si>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</si>
  <si>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</si>
  <si>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</si>
  <si>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</si>
  <si>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</si>
  <si>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</si>
  <si>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</si>
  <si>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</si>
  <si>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</si>
  <si>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</si>
  <si>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</si>
  <si>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</si>
  <si>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</si>
  <si>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</si>
  <si>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</si>
  <si>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</si>
  <si>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</si>
  <si>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</si>
  <si>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</si>
  <si>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</si>
  <si>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</si>
  <si>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</si>
  <si>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</si>
  <si>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</si>
  <si>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</si>
  <si>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</si>
  <si>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</si>
  <si>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</si>
  <si>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</si>
  <si>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</si>
  <si>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</si>
  <si>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</si>
  <si>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</si>
  <si>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</si>
  <si>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</si>
  <si>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</si>
  <si>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</si>
  <si>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</si>
  <si>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</si>
  <si>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</si>
  <si>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</si>
  <si>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</si>
  <si>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</si>
  <si>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</si>
  <si>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</si>
  <si>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</si>
  <si>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</si>
  <si>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</si>
  <si>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</si>
  <si>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</si>
  <si>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</si>
  <si>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</si>
  <si>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</si>
  <si>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</si>
  <si>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</si>
  <si>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</si>
  <si>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</si>
  <si>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</si>
  <si>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</si>
  <si>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</si>
  <si>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</si>
  <si>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</si>
  <si>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</si>
  <si>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</si>
  <si>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</si>
  <si>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</si>
  <si>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</si>
  <si>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</si>
  <si>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</si>
  <si>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</si>
  <si>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</si>
  <si>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</si>
  <si>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</si>
  <si>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</si>
  <si>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</si>
  <si>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</si>
  <si>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</si>
  <si>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</si>
  <si>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</si>
  <si>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</si>
  <si>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</si>
  <si>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</si>
  <si>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</si>
  <si>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</si>
  <si>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</si>
  <si>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</si>
  <si>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</si>
  <si>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</si>
  <si>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</si>
  <si>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</si>
  <si>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</si>
  <si>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</si>
  <si>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</si>
  <si>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</si>
  <si>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</si>
  <si>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</si>
  <si>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</si>
  <si>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</si>
  <si>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</si>
  <si>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</si>
  <si>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</si>
  <si>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</si>
  <si>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</si>
  <si>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</si>
  <si>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</si>
  <si>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</si>
  <si>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</si>
  <si>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</si>
  <si>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</si>
  <si>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</si>
  <si>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</si>
  <si>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</si>
  <si>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</si>
  <si>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</si>
  <si>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</si>
  <si>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</si>
  <si>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</si>
  <si>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</si>
  <si>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</si>
  <si>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</si>
  <si>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</si>
  <si>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</si>
  <si>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</si>
  <si>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</si>
  <si>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</si>
  <si>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</si>
  <si>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</si>
  <si>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</si>
  <si>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</si>
  <si>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</si>
  <si>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</si>
  <si>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</si>
  <si>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</si>
  <si>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</si>
  <si>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</si>
  <si>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</si>
  <si>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</si>
  <si>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</si>
  <si>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</si>
  <si>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</si>
  <si>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</si>
  <si>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</si>
  <si>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</si>
  <si>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</si>
  <si>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</si>
  <si>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</si>
  <si>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</si>
  <si>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</si>
  <si>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</si>
  <si>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</si>
  <si>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</si>
  <si>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</si>
  <si>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</si>
  <si>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</si>
  <si>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</si>
  <si>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</si>
  <si>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</si>
  <si>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</si>
  <si>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</si>
  <si>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</si>
  <si>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</si>
  <si>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</si>
  <si>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</si>
  <si>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</si>
  <si>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</si>
  <si>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</si>
  <si>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</si>
  <si>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</si>
  <si>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</si>
  <si>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</si>
  <si>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</si>
  <si>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</si>
  <si>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</si>
  <si>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</si>
  <si>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</si>
  <si>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</si>
  <si>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</si>
  <si>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</si>
  <si>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</si>
  <si>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</si>
  <si>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</si>
  <si>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</si>
  <si>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</si>
  <si>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</si>
  <si>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</si>
  <si>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</si>
  <si>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</si>
  <si>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</si>
  <si>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</si>
  <si>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</si>
  <si>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</si>
  <si>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</si>
  <si>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</si>
  <si>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</si>
  <si>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</si>
  <si>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</si>
  <si>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</si>
  <si>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</si>
  <si>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</si>
  <si>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</si>
  <si>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</si>
  <si>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</si>
  <si>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</si>
  <si>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</si>
  <si>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</si>
  <si>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</si>
  <si>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</si>
  <si>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</si>
  <si>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</si>
  <si>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</si>
  <si>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</si>
  <si>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</si>
  <si>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</si>
  <si>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</si>
  <si>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</si>
  <si>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</si>
  <si>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</si>
  <si>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</si>
  <si>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</si>
  <si>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</si>
  <si>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</si>
  <si>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</si>
  <si>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</si>
  <si>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</si>
  <si>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</si>
  <si>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</si>
  <si>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</si>
  <si>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</si>
  <si>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</si>
  <si>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</si>
  <si>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</si>
  <si>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</si>
  <si>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</si>
  <si>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</si>
  <si>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</si>
  <si>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</si>
  <si>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</si>
  <si>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</si>
  <si>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</si>
  <si>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</si>
  <si>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</si>
  <si>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</si>
  <si>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</si>
  <si>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</si>
  <si>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</si>
  <si>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</si>
  <si>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</si>
  <si>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</si>
  <si>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</si>
  <si>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</si>
  <si>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</si>
  <si>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</si>
  <si>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</si>
  <si>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</si>
  <si>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</si>
  <si>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</si>
  <si>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</si>
  <si>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</si>
  <si>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</si>
  <si>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</si>
  <si>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</si>
  <si>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</si>
  <si>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</si>
  <si>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</si>
  <si>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</si>
  <si>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</si>
  <si>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</si>
  <si>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</si>
  <si>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</si>
  <si>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</si>
  <si>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</si>
  <si>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</si>
  <si>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</si>
  <si>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</si>
  <si>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</si>
  <si>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</si>
  <si>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</si>
  <si>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</si>
  <si>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</si>
  <si>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</si>
  <si>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</si>
  <si>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</si>
  <si>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</si>
  <si>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</si>
  <si>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</si>
  <si>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</si>
  <si>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</si>
  <si>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</si>
  <si>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</si>
  <si>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</si>
  <si>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</si>
  <si>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</si>
  <si>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</si>
  <si>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</si>
  <si>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</si>
  <si>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</si>
  <si>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</si>
  <si>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</si>
  <si>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</si>
  <si>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</si>
  <si>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</si>
  <si>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</si>
  <si>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</si>
  <si>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</si>
  <si>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</si>
  <si>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</si>
  <si>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</si>
  <si>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</si>
  <si>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</si>
  <si>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</si>
  <si>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</si>
  <si>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</si>
  <si>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</si>
  <si>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</si>
  <si>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</si>
  <si>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</si>
  <si>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</si>
  <si>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</si>
  <si>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</si>
  <si>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</si>
  <si>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</si>
  <si>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</si>
  <si>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</si>
  <si>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</si>
  <si>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</si>
  <si>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</si>
  <si>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</si>
  <si>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</si>
  <si>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</si>
  <si>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</si>
  <si>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</si>
  <si>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</si>
  <si>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</si>
  <si>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</si>
  <si>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</si>
  <si>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</si>
  <si>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</si>
  <si>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</si>
  <si>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</si>
  <si>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</si>
  <si>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</si>
  <si>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</si>
  <si>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</si>
  <si>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</si>
  <si>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</si>
  <si>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</si>
  <si>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</si>
  <si>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</si>
  <si>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</si>
  <si>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</si>
  <si>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</si>
  <si>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</si>
  <si>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</si>
  <si>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</si>
  <si>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</si>
  <si>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</si>
  <si>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</si>
  <si>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</si>
  <si>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</si>
  <si>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</si>
  <si>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</si>
  <si>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</si>
  <si>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</si>
  <si>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</si>
  <si>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</si>
  <si>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</si>
  <si>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</si>
  <si>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</si>
  <si>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</si>
  <si>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</si>
  <si>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</si>
  <si>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</si>
  <si>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</si>
  <si>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</si>
  <si>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</si>
  <si>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</si>
  <si>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</si>
  <si>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</si>
  <si>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</si>
  <si>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</si>
  <si>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</si>
  <si>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</si>
  <si>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</si>
  <si>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</si>
  <si>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</si>
  <si>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</si>
  <si>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</si>
  <si>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</si>
  <si>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</si>
  <si>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</si>
  <si>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</si>
  <si>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</si>
  <si>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</si>
  <si>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</si>
  <si>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</si>
  <si>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</si>
  <si>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</si>
  <si>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</si>
  <si>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</si>
  <si>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</si>
  <si>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</si>
  <si>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</si>
  <si>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</si>
  <si>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</si>
  <si>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</si>
  <si>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</si>
  <si>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</si>
  <si>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</si>
  <si>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</si>
  <si>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</si>
  <si>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</si>
  <si>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</si>
  <si>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</si>
  <si>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</si>
  <si>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</si>
  <si>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</si>
  <si>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</si>
  <si>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</si>
  <si>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</si>
  <si>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</si>
  <si>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</si>
  <si>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</si>
  <si>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</si>
  <si>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</si>
  <si>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</si>
  <si>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</si>
  <si>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</si>
  <si>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</si>
  <si>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</si>
  <si>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</si>
  <si>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</si>
  <si>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</si>
  <si>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</si>
  <si>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</si>
  <si>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</si>
  <si>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</si>
  <si>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</si>
  <si>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</si>
  <si>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</si>
  <si>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</si>
  <si>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</si>
  <si>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</si>
  <si>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</si>
  <si>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</si>
  <si>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</si>
  <si>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</si>
  <si>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</si>
  <si>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</si>
  <si>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</si>
  <si>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</si>
  <si>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</si>
  <si>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</si>
  <si>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</si>
  <si>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</si>
  <si>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</si>
  <si>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</si>
  <si>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</si>
  <si>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</si>
  <si>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</si>
  <si>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</si>
  <si>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</si>
  <si>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</si>
  <si>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</si>
  <si>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</si>
  <si>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</si>
  <si>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</si>
  <si>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</si>
  <si>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</si>
  <si>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</si>
  <si>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</si>
  <si>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</si>
  <si>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</si>
  <si>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</si>
  <si>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</si>
  <si>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</si>
  <si>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</si>
  <si>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</si>
  <si>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</si>
  <si>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</si>
  <si>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</si>
  <si>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</si>
  <si>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</si>
  <si>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</si>
  <si>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</si>
  <si>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</si>
  <si>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</si>
  <si>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</si>
  <si>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</si>
  <si>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</si>
  <si>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</si>
  <si>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</si>
  <si>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</si>
  <si>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</si>
  <si>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</si>
  <si>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</si>
  <si>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</si>
  <si>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</si>
  <si>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</si>
  <si>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</si>
  <si>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</si>
  <si>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</si>
  <si>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</si>
  <si>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</si>
  <si>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</si>
  <si>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</si>
  <si>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</si>
  <si>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</si>
  <si>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</si>
  <si>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</si>
  <si>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</si>
  <si>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</si>
  <si>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</si>
  <si>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</si>
  <si>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</si>
  <si>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</si>
  <si>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</si>
  <si>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</si>
  <si>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</si>
  <si>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</si>
  <si>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</si>
  <si>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</si>
  <si>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</si>
  <si>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</si>
  <si>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</si>
  <si>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</si>
  <si>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</si>
  <si>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</si>
  <si>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</si>
  <si>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</si>
  <si>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</si>
  <si>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</si>
  <si>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</si>
  <si>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</si>
  <si>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</si>
  <si>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</si>
  <si>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</si>
  <si>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</si>
  <si>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</si>
  <si>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</si>
  <si>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</si>
  <si>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</si>
  <si>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</si>
  <si>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</si>
  <si>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</si>
  <si>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</si>
  <si>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</si>
  <si>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</si>
  <si>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</si>
  <si>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</si>
  <si>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</si>
  <si>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</si>
  <si>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</si>
  <si>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</si>
  <si>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</si>
  <si>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</si>
  <si>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</si>
  <si>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</si>
  <si>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</si>
  <si>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</si>
  <si>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</si>
  <si>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</si>
  <si>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</si>
  <si>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</si>
  <si>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</si>
  <si>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</si>
  <si>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</si>
  <si>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</si>
  <si>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</si>
  <si>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</si>
  <si>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</si>
  <si>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</si>
  <si>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</si>
  <si>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</si>
  <si>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</si>
  <si>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</si>
  <si>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</si>
  <si>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</si>
  <si>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</si>
  <si>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</si>
  <si>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</si>
  <si>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</si>
  <si>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</si>
  <si>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</si>
  <si>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</si>
  <si>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</si>
  <si>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</si>
  <si>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</si>
  <si>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</si>
  <si>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</si>
  <si>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</si>
  <si>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</si>
  <si>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</si>
  <si>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</si>
  <si>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</si>
  <si>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</si>
  <si>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</si>
  <si>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</si>
  <si>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</si>
  <si>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</si>
  <si>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</si>
  <si>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</si>
  <si>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</si>
  <si>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</si>
  <si>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</si>
  <si>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</si>
  <si>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</si>
  <si>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</si>
  <si>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</si>
  <si>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</si>
  <si>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</si>
  <si>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</si>
  <si>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</si>
  <si>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</si>
  <si>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</si>
  <si>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</si>
  <si>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</si>
  <si>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</si>
  <si>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</si>
  <si>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</si>
  <si>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</si>
  <si>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</si>
  <si>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</si>
  <si>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</si>
  <si>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</si>
  <si>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</si>
  <si>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</si>
  <si>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</si>
  <si>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</si>
  <si>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</si>
  <si>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</si>
  <si>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</si>
  <si>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</si>
  <si>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</si>
  <si>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</si>
  <si>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</si>
  <si>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</si>
  <si>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</si>
  <si>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</si>
  <si>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</si>
  <si>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</si>
  <si>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</si>
  <si>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</si>
  <si>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</si>
  <si>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</si>
  <si>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</si>
  <si>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</si>
  <si>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</si>
  <si>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</si>
  <si>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</si>
  <si>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</si>
  <si>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</si>
  <si>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</si>
  <si>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</si>
  <si>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</si>
  <si>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</si>
  <si>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</si>
  <si>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</si>
  <si>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</si>
  <si>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</si>
  <si>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</si>
  <si>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</si>
  <si>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</si>
  <si>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</si>
  <si>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</si>
  <si>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</si>
  <si>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</si>
  <si>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</si>
  <si>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</si>
  <si>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</si>
  <si>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</si>
  <si>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</si>
  <si>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</si>
  <si>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</si>
  <si>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</si>
  <si>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</si>
  <si>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</si>
  <si>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</si>
  <si>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</si>
  <si>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</si>
  <si>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</si>
  <si>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</si>
  <si>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</si>
  <si>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</si>
  <si>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</si>
  <si>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</si>
  <si>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</si>
  <si>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</si>
  <si>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</si>
  <si>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</si>
  <si>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</si>
  <si>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</si>
  <si>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</si>
  <si>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</si>
  <si>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</si>
  <si>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</si>
  <si>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</si>
  <si>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</si>
  <si>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</si>
  <si>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</si>
  <si>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</si>
  <si>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</si>
  <si>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</si>
  <si>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</si>
  <si>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</si>
  <si>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</si>
  <si>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</si>
  <si>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</si>
  <si>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</si>
  <si>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</si>
  <si>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</si>
  <si>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</si>
  <si>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</si>
  <si>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</si>
  <si>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</si>
  <si>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</si>
  <si>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</si>
  <si>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</si>
  <si>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</si>
  <si>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</si>
  <si>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</si>
  <si>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</si>
  <si>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</si>
  <si>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</si>
  <si>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</si>
  <si>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</si>
  <si>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</si>
  <si>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</si>
  <si>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</si>
  <si>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</si>
  <si>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</si>
  <si>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</si>
  <si>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</si>
  <si>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</si>
  <si>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</si>
  <si>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</si>
  <si>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</si>
  <si>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</si>
  <si>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</si>
  <si>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</si>
  <si>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</si>
  <si>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</si>
  <si>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</si>
  <si>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</si>
  <si>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</si>
  <si>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</si>
  <si>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</si>
  <si>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</si>
  <si>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</si>
  <si>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</si>
  <si>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</si>
  <si>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</si>
  <si>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</si>
  <si>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</si>
  <si>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</si>
  <si>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</si>
  <si>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</si>
  <si>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</si>
  <si>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</si>
  <si>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</si>
  <si>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</si>
  <si>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</si>
  <si>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</si>
  <si>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</si>
  <si>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</si>
  <si>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</si>
  <si>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</si>
  <si>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</si>
  <si>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</si>
  <si>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</si>
  <si>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</si>
  <si>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</si>
  <si>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</si>
  <si>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</si>
  <si>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</si>
  <si>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</si>
  <si>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</si>
  <si>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</si>
  <si>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</si>
  <si>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</si>
  <si>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</si>
  <si>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</si>
  <si>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</si>
  <si>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</si>
  <si>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</si>
  <si>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</si>
  <si>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</si>
  <si>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</si>
  <si>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</si>
  <si>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</si>
  <si>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</si>
  <si>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</si>
  <si>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</si>
  <si>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</si>
  <si>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</si>
  <si>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</si>
  <si>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</si>
  <si>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</si>
  <si>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</si>
  <si>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</si>
  <si>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</si>
  <si>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</si>
  <si>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</si>
  <si>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</si>
  <si>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</si>
  <si>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</si>
  <si>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</si>
  <si>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</si>
  <si>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</si>
  <si>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</si>
  <si>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</si>
  <si>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</si>
  <si>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</si>
  <si>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</si>
  <si>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</si>
  <si>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</si>
  <si>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</si>
  <si>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</si>
  <si>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</si>
  <si>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</si>
  <si>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</si>
  <si>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</si>
  <si>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</si>
  <si>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</si>
  <si>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</si>
  <si>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</si>
  <si>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</si>
  <si>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</si>
  <si>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</si>
  <si>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</si>
  <si>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</si>
  <si>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</si>
  <si>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</si>
  <si>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</si>
  <si>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</si>
  <si>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</si>
  <si>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</si>
  <si>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</si>
  <si>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</si>
  <si>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</si>
  <si>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</si>
  <si>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</si>
  <si>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</si>
  <si>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</si>
  <si>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</si>
  <si>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</si>
  <si>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</si>
  <si>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</si>
  <si>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</si>
  <si>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</si>
  <si>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</si>
  <si>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</si>
  <si>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</si>
  <si>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</si>
  <si>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</si>
  <si>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</si>
  <si>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</si>
  <si>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</si>
  <si>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</si>
  <si>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</si>
  <si>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</si>
  <si>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</si>
  <si>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</si>
  <si>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</si>
  <si>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</si>
  <si>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</si>
  <si>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</si>
  <si>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</si>
  <si>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</si>
  <si>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</si>
  <si>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</si>
  <si>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</si>
  <si>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</si>
  <si>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</si>
  <si>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</si>
  <si>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</si>
  <si>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</si>
  <si>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</si>
  <si>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</si>
  <si>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</si>
  <si>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</si>
  <si>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</si>
  <si>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</si>
  <si>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</si>
  <si>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</si>
  <si>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</si>
  <si>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</si>
  <si>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</si>
  <si>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</si>
  <si>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</si>
  <si>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</si>
  <si>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</si>
  <si>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</si>
  <si>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</si>
  <si>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</si>
  <si>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</si>
  <si>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</si>
  <si>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</si>
  <si>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</si>
  <si>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</si>
  <si>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</si>
  <si>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</si>
  <si>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</si>
  <si>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</si>
  <si>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</si>
  <si>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</si>
  <si>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</si>
  <si>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</si>
  <si>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</si>
  <si>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</si>
  <si>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</si>
  <si>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</si>
  <si>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</si>
  <si>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</si>
  <si>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</si>
  <si>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</si>
  <si>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</si>
  <si>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</si>
  <si>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</si>
  <si>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</si>
  <si>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</si>
  <si>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</si>
  <si>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</si>
  <si>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</si>
  <si>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</si>
  <si>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</si>
  <si>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</si>
  <si>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</si>
  <si>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</si>
  <si>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</si>
  <si>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</si>
  <si>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</si>
  <si>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</si>
  <si>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</si>
  <si>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</si>
  <si>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</si>
  <si>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</si>
  <si>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</si>
  <si>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</si>
  <si>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</si>
  <si>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</si>
  <si>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</si>
  <si>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</si>
  <si>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</si>
  <si>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</si>
  <si>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</si>
  <si>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</si>
  <si>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</si>
  <si>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</si>
  <si>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</si>
  <si>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</si>
  <si>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</si>
  <si>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</si>
  <si>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</si>
  <si>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</si>
  <si>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</si>
  <si>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</si>
  <si>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</si>
  <si>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</si>
  <si>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</si>
  <si>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</si>
  <si>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</si>
  <si>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</si>
  <si>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</si>
  <si>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</si>
  <si>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</si>
  <si>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</si>
  <si>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</si>
  <si>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</si>
  <si>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</si>
  <si>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</si>
  <si>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</si>
  <si>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</si>
  <si>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</si>
  <si>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</si>
  <si>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</si>
  <si>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</si>
  <si>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</si>
  <si>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</si>
  <si>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</si>
  <si>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</si>
  <si>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</si>
  <si>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</si>
  <si>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</si>
  <si>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</si>
  <si>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</si>
  <si>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</si>
  <si>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</si>
  <si>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</si>
  <si>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</si>
  <si>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</si>
  <si>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</si>
  <si>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</si>
  <si>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</si>
  <si>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</si>
  <si>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</si>
  <si>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</si>
  <si>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</si>
  <si>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</si>
  <si>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</si>
  <si>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</si>
  <si>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</si>
  <si>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</si>
  <si>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</si>
  <si>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</si>
  <si>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</si>
  <si>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</si>
  <si>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</si>
  <si>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</si>
  <si>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</si>
  <si>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</si>
  <si>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</si>
  <si>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</si>
  <si>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</si>
  <si>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</si>
  <si>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</si>
  <si>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</si>
  <si>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</si>
  <si>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</si>
  <si>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</si>
  <si>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</si>
  <si>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</si>
  <si>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</si>
  <si>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</si>
  <si>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</si>
  <si>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</si>
  <si>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</si>
  <si>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</si>
  <si>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</si>
  <si>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</si>
  <si>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</si>
  <si>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</si>
  <si>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</si>
  <si>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</si>
  <si>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</si>
  <si>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</si>
  <si>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</si>
  <si>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</si>
  <si>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</si>
  <si>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</si>
  <si>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</si>
  <si>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</si>
  <si>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</si>
  <si>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</si>
  <si>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</si>
  <si>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</si>
  <si>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</si>
  <si>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</si>
  <si>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</si>
  <si>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</si>
  <si>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</si>
  <si>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</si>
  <si>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</si>
  <si>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</si>
  <si>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</si>
  <si>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</si>
  <si>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</si>
  <si>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</si>
  <si>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</si>
  <si>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</si>
  <si>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</si>
  <si>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</si>
  <si>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</si>
  <si>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</si>
  <si>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</si>
  <si>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</si>
  <si>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</si>
  <si>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</si>
  <si>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</si>
  <si>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</si>
  <si>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</si>
  <si>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</si>
  <si>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</si>
  <si>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</si>
  <si>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</si>
  <si>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</si>
  <si>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</si>
  <si>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</si>
  <si>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</si>
  <si>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</si>
  <si>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</si>
  <si>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</si>
  <si>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</si>
  <si>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</si>
  <si>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</si>
  <si>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</si>
  <si>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</si>
  <si>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</si>
  <si>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</si>
  <si>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</si>
  <si>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</si>
  <si>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</si>
  <si>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</si>
  <si>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</si>
  <si>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</si>
  <si>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</si>
  <si>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</si>
  <si>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</si>
  <si>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</si>
  <si>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</si>
  <si>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</si>
  <si>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</si>
  <si>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</si>
  <si>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</si>
  <si>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</si>
  <si>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</si>
  <si>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</si>
  <si>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</si>
  <si>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</si>
  <si>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</si>
  <si>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</si>
  <si>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</si>
  <si>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</si>
  <si>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</si>
  <si>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</si>
  <si>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</si>
  <si>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</si>
  <si>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</si>
  <si>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</si>
  <si>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</si>
  <si>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</si>
  <si>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</si>
  <si>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</si>
  <si>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</si>
  <si>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</si>
  <si>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</si>
  <si>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</si>
  <si>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</si>
  <si>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</si>
  <si>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</si>
  <si>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</si>
  <si>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</si>
  <si>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</si>
  <si>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</si>
  <si>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</si>
  <si>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</si>
  <si>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</si>
  <si>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</si>
  <si>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</si>
  <si>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</si>
  <si>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</si>
  <si>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</si>
  <si>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</si>
  <si>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</si>
  <si>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</si>
  <si>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</si>
  <si>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</si>
  <si>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</si>
  <si>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</si>
  <si>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</si>
  <si>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</si>
  <si>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</si>
  <si>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</si>
  <si>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</si>
  <si>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</si>
  <si>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</si>
  <si>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</si>
  <si>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</si>
  <si>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</si>
  <si>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</si>
  <si>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</si>
  <si>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</si>
  <si>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</si>
  <si>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</si>
  <si>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</si>
  <si>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</si>
  <si>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</si>
  <si>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</si>
  <si>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</si>
  <si>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</si>
  <si>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</si>
  <si>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</si>
  <si>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</si>
  <si>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</si>
  <si>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</si>
  <si>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</si>
  <si>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</si>
  <si>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</si>
  <si>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</si>
  <si>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</si>
  <si>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</si>
  <si>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</si>
  <si>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</si>
  <si>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</si>
  <si>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</si>
  <si>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</si>
  <si>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</si>
  <si>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</si>
  <si>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</si>
  <si>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</si>
  <si>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</si>
  <si>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</si>
  <si>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</si>
  <si>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</si>
  <si>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</si>
  <si>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</si>
  <si>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</si>
  <si>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</si>
  <si>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</si>
  <si>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</si>
  <si>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</si>
  <si>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</si>
  <si>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</si>
  <si>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</si>
  <si>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</si>
  <si>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</si>
  <si>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</si>
  <si>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</si>
  <si>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</si>
  <si>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</si>
  <si>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</si>
  <si>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</si>
  <si>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</si>
  <si>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</si>
  <si>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</si>
  <si>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</si>
  <si>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</si>
  <si>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</si>
  <si>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</si>
  <si>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</si>
  <si>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</si>
  <si>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</si>
  <si>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</si>
  <si>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</si>
  <si>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</si>
  <si>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</si>
  <si>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</si>
  <si>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</si>
  <si>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</si>
  <si>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</si>
  <si>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</si>
  <si>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</si>
  <si>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</si>
  <si>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</si>
  <si>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</si>
  <si>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</si>
  <si>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</si>
  <si>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</si>
  <si>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</si>
  <si>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</si>
  <si>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</si>
  <si>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</si>
  <si>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</si>
  <si>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</si>
  <si>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</si>
  <si>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</si>
  <si>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</si>
  <si>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</si>
  <si>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</si>
  <si>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</si>
  <si>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</si>
  <si>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</si>
  <si>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</si>
  <si>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</si>
  <si>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</si>
  <si>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</si>
  <si>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</si>
  <si>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</si>
  <si>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</si>
  <si>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</si>
  <si>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</si>
  <si>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</si>
  <si>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</si>
  <si>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</si>
  <si>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</si>
  <si>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</si>
  <si>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</si>
  <si>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</si>
  <si>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</si>
  <si>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</si>
  <si>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</si>
  <si>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</si>
  <si>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</si>
  <si>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</si>
  <si>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</si>
  <si>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</si>
  <si>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</si>
  <si>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</si>
  <si>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</si>
  <si>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</si>
  <si>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</si>
  <si>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</si>
  <si>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</si>
  <si>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</si>
  <si>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</si>
  <si>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</si>
  <si>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</si>
  <si>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</si>
  <si>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</si>
  <si>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</si>
  <si>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</si>
  <si>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</si>
  <si>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</si>
  <si>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</si>
  <si>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</si>
  <si>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</si>
  <si>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</si>
  <si>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</si>
  <si>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</si>
  <si>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</si>
  <si>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</si>
  <si>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</si>
  <si>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</si>
  <si>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</si>
  <si>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</si>
  <si>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</si>
  <si>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</si>
  <si>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</si>
  <si>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</si>
  <si>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</si>
  <si>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</si>
  <si>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</si>
  <si>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</si>
  <si>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</si>
  <si>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</si>
  <si>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</si>
  <si>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</si>
  <si>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</si>
  <si>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</si>
  <si>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</si>
  <si>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</si>
  <si>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</si>
  <si>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</si>
  <si>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</si>
  <si>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</si>
  <si>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</si>
  <si>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</si>
  <si>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</si>
  <si>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</si>
  <si>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</si>
  <si>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</si>
  <si>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</si>
  <si>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</si>
  <si>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</si>
  <si>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</si>
  <si>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</si>
  <si>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</si>
  <si>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</si>
  <si>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</si>
  <si>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</si>
  <si>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</si>
  <si>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</si>
  <si>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</si>
  <si>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</si>
  <si>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</si>
  <si>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</si>
  <si>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</si>
  <si>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</si>
  <si>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</si>
  <si>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</si>
  <si>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</si>
  <si>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</si>
  <si>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</si>
  <si>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</si>
  <si>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</si>
  <si>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</si>
  <si>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</si>
  <si>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</si>
  <si>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</si>
  <si>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</si>
  <si>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</si>
  <si>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</si>
  <si>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</si>
  <si>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</si>
  <si>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</si>
  <si>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</si>
  <si>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</si>
  <si>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</si>
  <si>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</si>
  <si>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</si>
  <si>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</si>
  <si>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</si>
  <si>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</si>
  <si>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</si>
  <si>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</si>
  <si>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</si>
  <si>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</si>
  <si>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</si>
  <si>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</si>
  <si>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</si>
  <si>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</si>
  <si>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</si>
  <si>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</si>
  <si>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</si>
  <si>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</si>
  <si>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</si>
  <si>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</si>
  <si>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</si>
  <si>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</si>
  <si>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</si>
  <si>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</si>
  <si>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</si>
  <si>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</si>
  <si>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</si>
  <si>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</si>
  <si>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</si>
  <si>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</si>
  <si>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</si>
  <si>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</si>
  <si>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</si>
  <si>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</si>
  <si>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</si>
  <si>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</si>
  <si>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</si>
  <si>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</si>
  <si>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</si>
  <si>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</si>
  <si>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</si>
  <si>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</si>
  <si>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</si>
  <si>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</si>
  <si>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</si>
  <si>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</si>
  <si>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</si>
  <si>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</si>
  <si>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</si>
  <si>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</si>
  <si>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</si>
  <si>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</si>
  <si>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</si>
  <si>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</si>
  <si>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</si>
  <si>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</si>
  <si>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</si>
  <si>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</si>
  <si>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</si>
  <si>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</si>
  <si>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</si>
  <si>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</si>
  <si>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</si>
  <si>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</si>
  <si>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</si>
  <si>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</si>
  <si>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</si>
  <si>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</si>
  <si>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</si>
  <si>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</si>
  <si>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</si>
  <si>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</si>
  <si>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</si>
  <si>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</si>
  <si>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</si>
  <si>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</si>
  <si>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</si>
  <si>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</si>
  <si>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</si>
  <si>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</si>
  <si>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</si>
  <si>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</si>
  <si>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</si>
  <si>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</si>
  <si>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</si>
  <si>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</si>
  <si>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</si>
  <si>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</si>
  <si>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</si>
  <si>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</si>
  <si>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</si>
  <si>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</si>
  <si>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</si>
  <si>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</si>
  <si>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</si>
  <si>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</si>
  <si>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</si>
  <si>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</si>
  <si>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</si>
  <si>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</si>
  <si>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</si>
  <si>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</si>
  <si>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</si>
  <si>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</si>
  <si>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</si>
  <si>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</si>
  <si>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</si>
  <si>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</si>
  <si>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</si>
  <si>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</si>
  <si>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</si>
  <si>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</si>
  <si>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</si>
  <si>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</si>
  <si>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</si>
  <si>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</si>
  <si>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</si>
  <si>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</si>
  <si>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</si>
  <si>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</si>
  <si>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</si>
  <si>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</si>
  <si>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</si>
  <si>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</si>
  <si>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</si>
  <si>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</si>
  <si>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</si>
  <si>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</si>
  <si>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</si>
  <si>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</si>
  <si>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</si>
  <si>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</si>
  <si>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</si>
  <si>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</si>
  <si>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</si>
  <si>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</si>
  <si>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</si>
  <si>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</si>
  <si>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</si>
  <si>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</si>
  <si>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</si>
  <si>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</si>
  <si>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</si>
  <si>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</si>
  <si>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</si>
  <si>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</si>
  <si>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</si>
  <si>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</si>
  <si>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</si>
  <si>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</si>
  <si>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</si>
  <si>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</si>
  <si>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</si>
  <si>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</si>
  <si>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</si>
  <si>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</si>
  <si>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</si>
  <si>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</si>
  <si>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</si>
  <si>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</si>
  <si>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</si>
  <si>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</si>
  <si>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</si>
  <si>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</si>
  <si>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</si>
  <si>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</si>
  <si>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</si>
  <si>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</si>
  <si>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</si>
  <si>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</si>
  <si>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</si>
  <si>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</si>
  <si>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</si>
  <si>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</si>
  <si>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</si>
  <si>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</si>
  <si>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</si>
  <si>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</si>
  <si>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</si>
  <si>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</si>
  <si>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</si>
  <si>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</si>
  <si>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</si>
  <si>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</si>
  <si>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</si>
  <si>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</si>
  <si>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</si>
  <si>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</si>
  <si>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</si>
  <si>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</si>
  <si>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</si>
  <si>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</si>
  <si>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</si>
  <si>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</si>
  <si>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</si>
  <si>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</si>
  <si>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</si>
  <si>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</si>
  <si>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</si>
  <si>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</si>
  <si>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</si>
  <si>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</si>
  <si>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</si>
  <si>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</si>
  <si>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</si>
  <si>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</si>
  <si>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</si>
  <si>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</si>
  <si>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</si>
  <si>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</si>
  <si>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</si>
  <si>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</si>
  <si>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</si>
  <si>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</si>
  <si>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</si>
  <si>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</si>
  <si>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</si>
  <si>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</si>
  <si>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</si>
  <si>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</si>
  <si>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</si>
  <si>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</si>
  <si>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</si>
  <si>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</si>
  <si>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</si>
  <si>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</si>
  <si>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</si>
  <si>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</si>
  <si>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</si>
  <si>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</si>
  <si>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</si>
  <si>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</si>
  <si>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</si>
  <si>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</si>
  <si>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</si>
  <si>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</si>
  <si>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</si>
  <si>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</si>
  <si>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</si>
  <si>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</si>
  <si>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</si>
  <si>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</si>
  <si>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</si>
  <si>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</si>
  <si>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</si>
  <si>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</si>
  <si>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</si>
  <si>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</si>
  <si>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</si>
  <si>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</si>
  <si>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</si>
  <si>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</si>
  <si>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</si>
  <si>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</si>
  <si>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</si>
  <si>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</si>
  <si>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</si>
  <si>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</si>
  <si>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</si>
  <si>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</si>
  <si>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</si>
  <si>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</si>
  <si>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</si>
  <si>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</si>
  <si>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</si>
  <si>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</si>
  <si>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</si>
  <si>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</si>
  <si>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</si>
  <si>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</si>
  <si>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</si>
  <si>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</si>
  <si>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</si>
  <si>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</si>
  <si>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</si>
  <si>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</si>
  <si>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</si>
  <si>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</si>
  <si>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</si>
  <si>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</si>
  <si>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</si>
  <si>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</si>
  <si>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</si>
  <si>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</si>
  <si>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</si>
  <si>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</si>
  <si>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</si>
  <si>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</si>
  <si>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</si>
  <si>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</si>
  <si>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</si>
  <si>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</si>
  <si>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</si>
  <si>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</si>
  <si>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</si>
  <si>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</si>
  <si>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</si>
  <si>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</si>
  <si>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</si>
  <si>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</si>
  <si>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</si>
  <si>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</si>
  <si>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</si>
  <si>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</si>
  <si>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</si>
  <si>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</si>
  <si>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</si>
  <si>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</si>
  <si>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</si>
  <si>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</si>
  <si>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</si>
  <si>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</si>
  <si>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</si>
  <si>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</si>
  <si>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</si>
  <si>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</si>
  <si>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</si>
  <si>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</si>
  <si>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</si>
  <si>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</si>
  <si>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</si>
  <si>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</si>
  <si>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</si>
  <si>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</si>
  <si>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</si>
  <si>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</si>
  <si>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</si>
  <si>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</si>
  <si>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</si>
  <si>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</si>
  <si>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</si>
  <si>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</si>
  <si>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</si>
  <si>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</si>
  <si>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</si>
  <si>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</si>
  <si>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</si>
  <si>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</si>
  <si>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</si>
  <si>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</si>
  <si>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</si>
  <si>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</si>
  <si>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</si>
  <si>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</si>
  <si>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</si>
  <si>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</si>
  <si>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</si>
  <si>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</si>
  <si>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</si>
  <si>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</si>
  <si>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</si>
  <si>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</si>
  <si>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</si>
  <si>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</si>
  <si>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</si>
  <si>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</si>
  <si>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</si>
  <si>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</si>
  <si>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</si>
  <si>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</si>
  <si>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</si>
  <si>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</si>
  <si>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</si>
  <si>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</si>
  <si>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</si>
  <si>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</si>
  <si>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</si>
  <si>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</si>
  <si>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</si>
  <si>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</si>
  <si>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</si>
  <si>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</si>
  <si>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</si>
  <si>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</si>
  <si>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</si>
  <si>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</si>
  <si>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</si>
  <si>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</si>
  <si>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</si>
  <si>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</si>
  <si>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</si>
  <si>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</si>
  <si>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</si>
  <si>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</si>
  <si>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</si>
  <si>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</si>
  <si>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</si>
  <si>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</si>
  <si>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</si>
  <si>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</si>
  <si>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</si>
  <si>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</si>
  <si>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</si>
  <si>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</si>
  <si>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</si>
  <si>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</si>
  <si>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</si>
  <si>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</si>
  <si>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</si>
  <si>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</si>
  <si>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</si>
  <si>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</si>
  <si>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</si>
  <si>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</si>
  <si>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</si>
  <si>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</si>
  <si>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</si>
  <si>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</si>
  <si>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</si>
  <si>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</si>
  <si>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</si>
  <si>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</si>
  <si>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</si>
  <si>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</si>
  <si>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</si>
  <si>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</si>
  <si>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</si>
  <si>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</si>
  <si>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</si>
  <si>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</si>
  <si>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</si>
  <si>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</si>
  <si>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</si>
  <si>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</si>
  <si>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</si>
  <si>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</si>
  <si>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</si>
  <si>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</si>
  <si>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</si>
  <si>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</si>
  <si>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</si>
  <si>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</si>
  <si>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</si>
  <si>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</si>
  <si>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</si>
  <si>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</si>
  <si>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</si>
  <si>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</si>
  <si>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</si>
  <si>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</si>
  <si>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</si>
  <si>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</si>
  <si>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</si>
  <si>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</si>
  <si>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</si>
  <si>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</si>
  <si>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</si>
  <si>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</si>
  <si>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</si>
  <si>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</si>
  <si>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</si>
  <si>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</si>
  <si>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</si>
  <si>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</si>
  <si>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</si>
  <si>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</si>
  <si>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</si>
  <si>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</si>
  <si>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</si>
  <si>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</si>
  <si>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</si>
  <si>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</si>
  <si>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</si>
  <si>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</si>
  <si>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</si>
  <si>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</si>
  <si>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</si>
  <si>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</si>
  <si>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</si>
  <si>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</si>
  <si>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</si>
  <si>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</si>
  <si>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</si>
  <si>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</si>
  <si>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</si>
  <si>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</si>
  <si>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</si>
  <si>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</si>
  <si>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</si>
  <si>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</si>
  <si>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</si>
  <si>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</si>
  <si>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</si>
  <si>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</si>
  <si>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</si>
  <si>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</si>
  <si>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</si>
  <si>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</si>
  <si>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</si>
  <si>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</si>
  <si>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</si>
  <si>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</si>
  <si>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</si>
  <si>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</si>
  <si>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</si>
  <si>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</si>
  <si>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</si>
  <si>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</si>
  <si>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</si>
  <si>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</si>
  <si>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</si>
  <si>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</si>
  <si>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</si>
  <si>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</si>
  <si>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</si>
  <si>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</si>
  <si>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</si>
  <si>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</si>
  <si>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</si>
  <si>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</si>
  <si>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</si>
  <si>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</si>
  <si>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</si>
  <si>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</si>
  <si>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</si>
  <si>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</si>
  <si>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</si>
  <si>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</si>
  <si>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</si>
  <si>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</si>
  <si>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</si>
  <si>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</si>
  <si>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</si>
  <si>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</si>
  <si>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</si>
  <si>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</si>
  <si>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</si>
  <si>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</si>
  <si>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</si>
  <si>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</si>
  <si>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</si>
  <si>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</si>
  <si>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</si>
  <si>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</si>
  <si>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</si>
  <si>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</si>
  <si>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</si>
  <si>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</si>
  <si>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</si>
  <si>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</si>
  <si>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</si>
  <si>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</si>
  <si>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</si>
  <si>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</si>
  <si>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</si>
  <si>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</si>
  <si>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</si>
  <si>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</si>
  <si>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</si>
  <si>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</si>
  <si>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</si>
  <si>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</si>
  <si>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</si>
  <si>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</si>
  <si>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</si>
  <si>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</si>
  <si>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</si>
  <si>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</si>
  <si>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</si>
  <si>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</si>
  <si>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</si>
  <si>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</si>
  <si>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</si>
  <si>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</si>
  <si>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</si>
  <si>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</si>
  <si>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</si>
  <si>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</si>
  <si>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</si>
  <si>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</si>
  <si>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</si>
  <si>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</si>
  <si>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</si>
  <si>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</si>
  <si>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</si>
  <si>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</si>
  <si>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</si>
  <si>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</si>
  <si>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</si>
  <si>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</si>
  <si>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</si>
  <si>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</si>
  <si>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</si>
  <si>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</si>
  <si>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</si>
  <si>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</si>
  <si>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</si>
  <si>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</si>
  <si>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</si>
  <si>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</si>
  <si>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</si>
  <si>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</si>
  <si>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</si>
  <si>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</si>
  <si>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</si>
  <si>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</si>
  <si>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</si>
  <si>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</si>
  <si>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</si>
  <si>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</si>
  <si>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</si>
  <si>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</si>
  <si>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</si>
  <si>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</si>
  <si>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</si>
  <si>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</si>
  <si>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</si>
  <si>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</si>
  <si>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</si>
  <si>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</si>
  <si>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</si>
  <si>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</si>
  <si>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</si>
  <si>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</si>
  <si>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</si>
  <si>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</si>
  <si>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</si>
  <si>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</si>
  <si>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</si>
  <si>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</si>
  <si>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</si>
  <si>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</si>
  <si>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</si>
  <si>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</si>
  <si>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</si>
  <si>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</si>
  <si>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</si>
  <si>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</si>
  <si>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</si>
  <si>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</si>
  <si>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</si>
  <si>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</si>
  <si>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</si>
  <si>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</si>
  <si>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</si>
  <si>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</si>
  <si>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</si>
  <si>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</si>
  <si>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</si>
  <si>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</si>
  <si>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</si>
  <si>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</si>
  <si>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</si>
  <si>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</si>
  <si>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</si>
  <si>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</si>
  <si>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</si>
  <si>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</si>
  <si>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</si>
  <si>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</si>
  <si>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</si>
  <si>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</si>
  <si>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</si>
  <si>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</si>
  <si>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</si>
  <si>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</si>
  <si>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</si>
  <si>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</si>
  <si>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</si>
  <si>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</si>
  <si>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</si>
  <si>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</si>
  <si>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</si>
  <si>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</si>
  <si>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</si>
  <si>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</si>
  <si>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</si>
  <si>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</si>
  <si>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</si>
  <si>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</si>
  <si>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</si>
  <si>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</si>
  <si>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</si>
  <si>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</si>
  <si>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</si>
  <si>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</si>
  <si>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</si>
  <si>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</si>
  <si>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</si>
  <si>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</si>
  <si>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</si>
  <si>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</si>
  <si>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</si>
  <si>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</si>
  <si>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</si>
  <si>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</si>
  <si>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</si>
  <si>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</si>
  <si>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</si>
  <si>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</si>
  <si>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</si>
  <si>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</si>
  <si>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</si>
  <si>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</si>
  <si>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</si>
  <si>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</si>
  <si>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</si>
  <si>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</si>
  <si>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</si>
  <si>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</si>
  <si>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</si>
  <si>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</si>
  <si>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</si>
  <si>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</si>
  <si>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</si>
  <si>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</si>
  <si>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</si>
  <si>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</si>
  <si>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</si>
  <si>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</si>
  <si>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</si>
  <si>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</si>
  <si>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</si>
  <si>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</si>
  <si>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</si>
  <si>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</si>
  <si>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</si>
  <si>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</si>
  <si>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</si>
  <si>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</si>
  <si>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</si>
  <si>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</si>
  <si>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</si>
  <si>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</si>
  <si>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</si>
  <si>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</si>
  <si>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</si>
  <si>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</si>
  <si>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</si>
  <si>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</si>
  <si>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</si>
  <si>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</si>
  <si>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</si>
  <si>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</si>
  <si>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</si>
  <si>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</si>
  <si>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</si>
  <si>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</si>
  <si>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</si>
  <si>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</si>
  <si>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</si>
  <si>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</si>
  <si>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</si>
  <si>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</si>
  <si>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</si>
  <si>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</si>
  <si>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</si>
  <si>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</si>
  <si>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</si>
  <si>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</si>
  <si>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</si>
  <si>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</si>
  <si>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</si>
  <si>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</si>
  <si>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</si>
  <si>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</si>
  <si>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</si>
  <si>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</si>
  <si>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</si>
  <si>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</si>
  <si>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</si>
  <si>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</si>
  <si>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</si>
  <si>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</si>
  <si>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</si>
  <si>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</si>
  <si>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</si>
  <si>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</si>
  <si>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</si>
  <si>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</si>
  <si>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</si>
  <si>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</si>
  <si>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</si>
  <si>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</si>
  <si>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</si>
  <si>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</si>
  <si>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</si>
  <si>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</si>
  <si>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</si>
  <si>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</si>
  <si>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</si>
  <si>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</si>
  <si>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</si>
  <si>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</si>
  <si>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</si>
  <si>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</si>
  <si>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</si>
  <si>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</si>
  <si>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</si>
  <si>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</si>
  <si>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</si>
  <si>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</si>
  <si>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</si>
  <si>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</si>
  <si>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</si>
  <si>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</si>
  <si>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</si>
  <si>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</si>
  <si>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</si>
  <si>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</si>
  <si>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</si>
  <si>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</si>
  <si>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</si>
  <si>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</si>
  <si>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</si>
  <si>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</si>
  <si>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</si>
  <si>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</si>
  <si>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</si>
  <si>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</si>
  <si>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</si>
  <si>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</si>
  <si>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</si>
  <si>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</si>
  <si>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</si>
  <si>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</si>
  <si>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</si>
  <si>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</si>
  <si>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</si>
  <si>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</si>
  <si>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</si>
  <si>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</si>
  <si>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</si>
  <si>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</si>
  <si>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</si>
  <si>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</si>
  <si>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</si>
  <si>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</si>
  <si>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</si>
  <si>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</si>
  <si>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</si>
  <si>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</si>
  <si>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</si>
  <si>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</si>
  <si>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</si>
  <si>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</si>
  <si>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</si>
  <si>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</si>
  <si>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</si>
  <si>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</si>
  <si>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</si>
  <si>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</si>
  <si>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</si>
  <si>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</si>
  <si>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</si>
  <si>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</si>
  <si>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</si>
  <si>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</si>
  <si>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</si>
  <si>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</si>
  <si>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</si>
  <si>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</si>
  <si>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</si>
  <si>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</si>
  <si>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</si>
  <si>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</si>
  <si>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</si>
  <si>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</si>
  <si>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</si>
  <si>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</si>
  <si>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</si>
  <si>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</si>
  <si>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</si>
  <si>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</si>
  <si>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</si>
  <si>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</si>
  <si>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</si>
  <si>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</si>
  <si>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</si>
  <si>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</si>
  <si>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</si>
  <si>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</si>
  <si>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</si>
  <si>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</si>
  <si>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</si>
  <si>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</si>
  <si>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</si>
  <si>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</si>
  <si>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</si>
  <si>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</si>
  <si>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</si>
  <si>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</si>
  <si>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</si>
  <si>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</si>
  <si>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</si>
  <si>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</si>
  <si>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</si>
  <si>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</si>
  <si>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</si>
  <si>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</si>
  <si>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</si>
  <si>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</si>
  <si>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</si>
  <si>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</si>
  <si>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</si>
  <si>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</si>
  <si>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</si>
  <si>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</si>
  <si>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</si>
  <si>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</si>
  <si>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</si>
  <si>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</si>
  <si>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</si>
  <si>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</si>
  <si>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</si>
  <si>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</si>
  <si>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</si>
  <si>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</si>
  <si>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</si>
  <si>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</si>
  <si>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</si>
  <si>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</si>
  <si>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</si>
  <si>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</si>
  <si>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</si>
  <si>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</si>
  <si>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</si>
  <si>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</si>
  <si>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</si>
  <si>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</si>
  <si>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</si>
  <si>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</si>
  <si>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</si>
  <si>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</si>
  <si>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</si>
  <si>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</si>
  <si>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</si>
  <si>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</si>
  <si>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</si>
  <si>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</si>
  <si>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</si>
  <si>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</si>
  <si>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</si>
  <si>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</si>
  <si>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</si>
  <si>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</si>
  <si>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</si>
  <si>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</si>
  <si>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</si>
  <si>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</si>
  <si>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</si>
  <si>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</si>
  <si>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</si>
  <si>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</si>
  <si>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</si>
  <si>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</si>
  <si>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</si>
  <si>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</si>
  <si>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</si>
  <si>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</si>
  <si>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</si>
  <si>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</si>
  <si>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</si>
  <si>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</si>
  <si>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</si>
  <si>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</si>
  <si>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</si>
  <si>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</si>
  <si>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</si>
  <si>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</si>
  <si>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</si>
  <si>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</si>
  <si>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</si>
  <si>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</si>
  <si>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</si>
  <si>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</si>
  <si>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</si>
  <si>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</si>
  <si>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</si>
  <si>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</si>
  <si>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</si>
  <si>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</si>
  <si>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</si>
  <si>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</si>
  <si>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</si>
  <si>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</si>
  <si>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</si>
  <si>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</si>
  <si>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</si>
  <si>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</si>
  <si>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</si>
  <si>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</si>
  <si>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</si>
  <si>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</si>
  <si>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</si>
  <si>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</si>
  <si>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</si>
  <si>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</si>
  <si>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</si>
  <si>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</si>
  <si>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</si>
  <si>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</si>
  <si>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</si>
  <si>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</si>
  <si>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</si>
  <si>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</si>
  <si>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</si>
  <si>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</si>
  <si>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</si>
  <si>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</si>
  <si>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</si>
  <si>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</si>
  <si>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</si>
  <si>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</si>
  <si>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</si>
  <si>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</si>
  <si>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</si>
  <si>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</si>
  <si>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</si>
  <si>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</si>
  <si>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</si>
  <si>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</si>
  <si>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</si>
  <si>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</si>
  <si>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</si>
  <si>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</si>
  <si>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</si>
  <si>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</si>
  <si>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</si>
  <si>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</si>
  <si>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</si>
  <si>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</si>
  <si>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</si>
  <si>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</si>
  <si>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</si>
  <si>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</si>
  <si>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</si>
  <si>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</si>
  <si>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</si>
  <si>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</si>
  <si>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</si>
  <si>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</si>
  <si>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</si>
  <si>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</si>
  <si>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</si>
  <si>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</si>
  <si>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</si>
  <si>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</si>
  <si>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</si>
  <si>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</si>
  <si>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</si>
  <si>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</si>
  <si>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</si>
  <si>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</si>
  <si>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</si>
  <si>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</si>
  <si>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</si>
  <si>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</si>
  <si>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</si>
  <si>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</si>
  <si>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</si>
  <si>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</si>
  <si>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</si>
  <si>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</si>
  <si>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</si>
  <si>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</si>
  <si>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</si>
  <si>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</si>
  <si>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</si>
  <si>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</si>
  <si>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</si>
  <si>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</si>
  <si>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</si>
  <si>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</si>
  <si>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</si>
  <si>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</si>
  <si>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</si>
  <si>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</si>
  <si>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</si>
  <si>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</si>
  <si>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</si>
  <si>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</si>
  <si>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</si>
  <si>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</si>
  <si>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</si>
  <si>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</si>
  <si>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</si>
  <si>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</si>
  <si>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</si>
  <si>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</si>
  <si>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</si>
  <si>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</si>
  <si>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</si>
  <si>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</si>
  <si>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</si>
  <si>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</si>
  <si>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</si>
  <si>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</si>
  <si>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</si>
  <si>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</si>
  <si>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</si>
  <si>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</si>
  <si>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</si>
  <si>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</si>
  <si>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</si>
  <si>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</si>
  <si>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</si>
  <si>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</si>
  <si>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</si>
  <si>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</si>
  <si>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</si>
  <si>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</si>
  <si>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</si>
  <si>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</si>
  <si>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</si>
  <si>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</si>
  <si>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</si>
  <si>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</si>
  <si>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</si>
  <si>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</si>
  <si>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</si>
  <si>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</si>
  <si>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</si>
  <si>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</si>
  <si>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</si>
  <si>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</si>
  <si>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</si>
  <si>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</si>
  <si>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</si>
  <si>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</si>
  <si>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</si>
  <si>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</si>
  <si>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</si>
  <si>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</si>
  <si>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</si>
  <si>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</si>
  <si>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</si>
  <si>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</si>
  <si>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</si>
  <si>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</si>
  <si>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</si>
  <si>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</si>
  <si>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</si>
  <si>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</si>
  <si>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</si>
  <si>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</si>
  <si>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</si>
  <si>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</si>
  <si>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</si>
  <si>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</si>
  <si>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</si>
  <si>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</si>
  <si>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</si>
  <si>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</si>
  <si>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</si>
  <si>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</si>
  <si>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</si>
  <si>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</si>
  <si>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</si>
  <si>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</si>
  <si>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</si>
  <si>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</si>
  <si>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</si>
  <si>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</si>
  <si>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</si>
  <si>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</si>
  <si>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</si>
  <si>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</si>
  <si>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</si>
  <si>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</si>
  <si>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</si>
  <si>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</si>
  <si>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</si>
  <si>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</si>
  <si>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</si>
  <si>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</si>
  <si>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</si>
  <si>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</si>
  <si>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</si>
  <si>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</si>
  <si>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</si>
  <si>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</si>
  <si>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</si>
  <si>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</si>
  <si>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</si>
  <si>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</si>
  <si>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</si>
  <si>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</si>
  <si>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</si>
  <si>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</si>
  <si>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</si>
  <si>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</si>
  <si>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</si>
  <si>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</si>
  <si>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</si>
  <si>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</si>
  <si>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</si>
  <si>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</si>
  <si>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</si>
  <si>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</si>
  <si>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</si>
  <si>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</si>
  <si>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</si>
  <si>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</si>
  <si>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</si>
  <si>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</si>
  <si>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</si>
  <si>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</si>
  <si>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</si>
  <si>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</si>
  <si>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</si>
  <si>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</si>
  <si>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</si>
  <si>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</si>
  <si>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</si>
  <si>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</si>
  <si>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</si>
  <si>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</si>
  <si>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</si>
  <si>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</si>
  <si>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</si>
  <si>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</si>
  <si>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</si>
  <si>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</si>
  <si>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</si>
  <si>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</si>
  <si>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</si>
  <si>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</si>
  <si>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</si>
  <si>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</si>
  <si>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</si>
  <si>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</si>
  <si>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</si>
  <si>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</si>
  <si>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</si>
  <si>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</si>
  <si>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</si>
  <si>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</si>
  <si>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</si>
  <si>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</si>
  <si>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</si>
  <si>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</si>
  <si>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</si>
  <si>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</si>
  <si>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</si>
  <si>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</si>
  <si>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</si>
  <si>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</si>
  <si>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</si>
  <si>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</si>
  <si>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</si>
  <si>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</si>
  <si>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</si>
  <si>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</si>
  <si>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</si>
  <si>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</si>
  <si>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</si>
  <si>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</si>
  <si>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</si>
  <si>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</si>
  <si>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</si>
  <si>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</si>
  <si>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</si>
  <si>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</si>
  <si>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</si>
  <si>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</si>
  <si>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</si>
  <si>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</si>
  <si>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</si>
  <si>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</si>
  <si>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</si>
  <si>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</si>
  <si>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</si>
  <si>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</si>
  <si>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</si>
  <si>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</si>
  <si>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</si>
  <si>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</si>
  <si>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</si>
  <si>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</si>
  <si>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</si>
  <si>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</si>
  <si>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</si>
  <si>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</si>
  <si>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</si>
  <si>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</si>
  <si>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</si>
  <si>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</si>
  <si>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</si>
  <si>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</si>
  <si>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</si>
  <si>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</si>
  <si>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</si>
  <si>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</si>
  <si>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</si>
  <si>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</si>
  <si>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</si>
  <si>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</si>
  <si>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</si>
  <si>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</si>
  <si>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</si>
  <si>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</si>
  <si>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</si>
  <si>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</si>
  <si>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</si>
  <si>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</si>
  <si>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</si>
  <si>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</si>
  <si>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</si>
  <si>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</si>
  <si>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</si>
  <si>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</si>
  <si>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</si>
  <si>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</si>
  <si>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</si>
  <si>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</si>
  <si>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</si>
  <si>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</si>
  <si>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</si>
  <si>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</si>
  <si>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</si>
  <si>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</si>
  <si>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</si>
  <si>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</si>
  <si>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</si>
  <si>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</si>
  <si>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</si>
  <si>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</si>
  <si>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</si>
  <si>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</si>
  <si>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</si>
  <si>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</si>
  <si>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</si>
  <si>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</si>
  <si>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</si>
  <si>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</si>
  <si>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</si>
  <si>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</si>
  <si>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</si>
  <si>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</si>
  <si>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</si>
  <si>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</si>
  <si>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</si>
  <si>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</si>
  <si>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</si>
  <si>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</si>
  <si>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</si>
  <si>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</si>
  <si>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</si>
  <si>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</si>
  <si>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</si>
  <si>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</si>
  <si>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</si>
  <si>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</si>
  <si>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</si>
  <si>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</si>
  <si>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</si>
  <si>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</si>
  <si>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</si>
  <si>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</si>
  <si>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</si>
  <si>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</si>
  <si>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</si>
  <si>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</si>
  <si>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</si>
  <si>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</si>
  <si>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</si>
  <si>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</si>
  <si>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</si>
  <si>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</si>
  <si>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</si>
  <si>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</si>
  <si>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</si>
  <si>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</si>
  <si>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</si>
  <si>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</si>
  <si>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</si>
  <si>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</si>
  <si>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</si>
  <si>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</si>
  <si>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</si>
  <si>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</si>
  <si>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</si>
  <si>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</si>
  <si>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</si>
  <si>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</si>
  <si>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</si>
  <si>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</si>
  <si>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</si>
  <si>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</si>
  <si>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</si>
  <si>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</si>
  <si>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</si>
  <si>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</si>
  <si>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</si>
  <si>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</si>
  <si>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</si>
  <si>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</si>
  <si>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</si>
  <si>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</si>
  <si>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</si>
  <si>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</si>
  <si>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</si>
  <si>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</si>
  <si>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</si>
  <si>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</si>
  <si>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</si>
  <si>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</si>
  <si>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</si>
  <si>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</si>
  <si>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</si>
  <si>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</si>
  <si>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</si>
  <si>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</si>
  <si>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</si>
  <si>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</si>
  <si>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</si>
  <si>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</si>
  <si>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</si>
  <si>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</si>
  <si>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</si>
  <si>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</si>
  <si>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</si>
  <si>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</si>
  <si>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</si>
  <si>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</si>
  <si>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</si>
  <si>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</si>
  <si>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</si>
  <si>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</si>
  <si>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</si>
  <si>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</si>
  <si>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</si>
  <si>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</si>
  <si>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</si>
  <si>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</si>
  <si>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</si>
  <si>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</si>
  <si>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</si>
  <si>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</si>
  <si>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</si>
  <si>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</si>
  <si>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</si>
  <si>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</si>
  <si>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</si>
  <si>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</si>
  <si>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</si>
  <si>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</si>
  <si>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</si>
  <si>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</si>
  <si>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</si>
  <si>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</si>
  <si>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</si>
  <si>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</si>
  <si>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</si>
  <si>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</si>
  <si>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</si>
  <si>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</si>
  <si>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</si>
  <si>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</si>
  <si>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</si>
  <si>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</si>
  <si>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</si>
  <si>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</si>
  <si>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</si>
  <si>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</si>
  <si>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</si>
  <si>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</si>
  <si>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</si>
  <si>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</si>
  <si>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</si>
  <si>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</si>
  <si>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</si>
  <si>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</si>
  <si>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</si>
  <si>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</si>
  <si>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</si>
  <si>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</si>
  <si>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</si>
  <si>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</si>
  <si>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</si>
  <si>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</si>
  <si>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</si>
  <si>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</si>
  <si>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</si>
  <si>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</si>
  <si>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</si>
  <si>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</si>
  <si>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</si>
  <si>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</si>
  <si>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</si>
  <si>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</si>
  <si>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</si>
  <si>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</si>
  <si>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</si>
  <si>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</si>
  <si>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</si>
  <si>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</si>
  <si>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</si>
  <si>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</si>
  <si>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</si>
  <si>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</si>
  <si>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</si>
  <si>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</si>
  <si>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</si>
  <si>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</si>
  <si>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</si>
  <si>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</si>
  <si>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</si>
  <si>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</si>
  <si>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</si>
  <si>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</si>
  <si>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</si>
  <si>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</si>
  <si>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</si>
  <si>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</si>
  <si>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</si>
  <si>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</si>
  <si>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</si>
  <si>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</si>
  <si>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</si>
  <si>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</si>
  <si>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</si>
  <si>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</si>
  <si>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</si>
  <si>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</si>
  <si>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</si>
  <si>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</si>
  <si>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</si>
  <si>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</si>
  <si>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</si>
  <si>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</si>
  <si>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</si>
  <si>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</si>
  <si>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</si>
  <si>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</si>
  <si>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</si>
  <si>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</si>
  <si>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</si>
  <si>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</si>
  <si>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</si>
  <si>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</si>
  <si>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</si>
  <si>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</si>
  <si>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</si>
  <si>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</si>
  <si>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</si>
  <si>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</si>
  <si>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</si>
  <si>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</si>
  <si>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</si>
  <si>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</si>
  <si>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</si>
  <si>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</si>
  <si>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</si>
  <si>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</si>
  <si>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</si>
  <si>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</si>
  <si>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</si>
  <si>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</si>
  <si>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</si>
  <si>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</si>
  <si>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</si>
  <si>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</si>
  <si>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</si>
  <si>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</si>
  <si>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</si>
  <si>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</si>
  <si>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</si>
  <si>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</si>
  <si>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</si>
  <si>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</si>
  <si>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</si>
  <si>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</si>
  <si>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</si>
  <si>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</si>
  <si>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</si>
  <si>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</si>
  <si>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</si>
  <si>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</si>
  <si>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</si>
  <si>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</si>
  <si>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</si>
  <si>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</si>
  <si>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</si>
  <si>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</si>
  <si>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</si>
  <si>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</si>
  <si>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</si>
  <si>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</si>
  <si>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</si>
  <si>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</si>
  <si>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</si>
  <si>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</si>
  <si>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</si>
  <si>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</si>
  <si>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</si>
  <si>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</si>
  <si>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</si>
  <si>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</si>
  <si>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</si>
  <si>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</si>
  <si>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</si>
  <si>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</si>
  <si>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</si>
  <si>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</si>
  <si>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</si>
  <si>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</si>
  <si>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</si>
  <si>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</si>
  <si>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</si>
  <si>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</si>
  <si>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</si>
  <si>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</si>
  <si>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</si>
  <si>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</si>
  <si>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</si>
  <si>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</si>
  <si>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</si>
  <si>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</si>
  <si>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</si>
  <si>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</si>
  <si>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</si>
  <si>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</si>
  <si>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</si>
  <si>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</si>
  <si>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</si>
  <si>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</si>
  <si>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</si>
  <si>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</si>
  <si>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</si>
  <si>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</si>
  <si>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</si>
  <si>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</si>
  <si>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</si>
  <si>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</si>
  <si>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</si>
  <si>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</si>
  <si>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</si>
  <si>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</si>
  <si>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</si>
  <si>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</si>
  <si>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</si>
  <si>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</si>
  <si>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</si>
  <si>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</si>
  <si>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</si>
  <si>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</si>
  <si>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</si>
  <si>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</si>
  <si>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</si>
  <si>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</si>
  <si>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</si>
  <si>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</si>
  <si>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</si>
  <si>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</si>
  <si>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</si>
  <si>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</si>
  <si>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</si>
  <si>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</si>
  <si>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</si>
  <si>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</si>
  <si>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</si>
  <si>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</si>
  <si>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</si>
  <si>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</si>
  <si>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</si>
  <si>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</si>
  <si>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</si>
  <si>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</si>
  <si>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</si>
  <si>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</si>
  <si>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</si>
  <si>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</si>
  <si>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</si>
  <si>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</si>
  <si>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</si>
  <si>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</si>
  <si>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</si>
  <si>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</si>
  <si>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</si>
  <si>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</si>
  <si>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</si>
  <si>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</si>
  <si>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</si>
  <si>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</si>
  <si>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</si>
  <si>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</si>
  <si>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</si>
  <si>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</si>
  <si>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</si>
  <si>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</si>
  <si>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</si>
  <si>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</si>
  <si>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</si>
  <si>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</si>
  <si>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</si>
  <si>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</si>
  <si>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</si>
  <si>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</si>
  <si>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</si>
  <si>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</si>
  <si>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</si>
  <si>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</si>
  <si>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</si>
  <si>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</si>
  <si>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</si>
  <si>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</si>
  <si>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</si>
  <si>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</si>
  <si>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</si>
  <si>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</si>
  <si>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</si>
  <si>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</si>
  <si>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</si>
  <si>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</si>
  <si>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</si>
  <si>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</si>
  <si>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</si>
  <si>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</si>
  <si>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</si>
  <si>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</si>
  <si>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</si>
  <si>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</si>
  <si>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</si>
  <si>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</si>
  <si>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</si>
  <si>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</si>
  <si>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</si>
  <si>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</si>
  <si>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</si>
  <si>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</si>
  <si>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</si>
  <si>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</si>
  <si>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</si>
  <si>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</si>
  <si>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</si>
  <si>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</si>
  <si>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</si>
  <si>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</si>
  <si>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</si>
  <si>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</si>
  <si>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</si>
  <si>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</si>
  <si>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</si>
  <si>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</si>
  <si>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</si>
  <si>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</si>
  <si>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</si>
  <si>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</si>
  <si>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</si>
  <si>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</si>
  <si>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</si>
  <si>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</si>
  <si>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</si>
  <si>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</si>
  <si>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</si>
  <si>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</si>
  <si>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</si>
  <si>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</si>
  <si>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</si>
  <si>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</si>
  <si>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</si>
  <si>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</si>
  <si>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</si>
  <si>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</si>
  <si>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</si>
  <si>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</si>
  <si>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</si>
  <si>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</si>
  <si>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</si>
  <si>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</si>
  <si>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</si>
  <si>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</si>
  <si>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</si>
  <si>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</si>
  <si>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</si>
  <si>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</si>
  <si>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</si>
  <si>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</si>
  <si>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</si>
  <si>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</si>
  <si>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</si>
  <si>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</si>
  <si>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</si>
  <si>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</si>
  <si>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</si>
  <si>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</si>
  <si>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</si>
  <si>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</si>
  <si>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</si>
  <si>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</si>
  <si>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</si>
  <si>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</si>
  <si>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</si>
  <si>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</si>
  <si>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</si>
  <si>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</si>
  <si>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</si>
  <si>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</si>
  <si>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</si>
  <si>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</si>
  <si>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</si>
  <si>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</si>
  <si>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</si>
  <si>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</si>
  <si>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</si>
  <si>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</si>
  <si>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</si>
  <si>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</si>
  <si>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</si>
  <si>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</si>
  <si>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</si>
  <si>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</si>
  <si>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</si>
  <si>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</si>
  <si>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</si>
  <si>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</si>
  <si>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</si>
  <si>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</si>
  <si>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</si>
  <si>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</si>
  <si>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</si>
  <si>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</si>
  <si>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</si>
  <si>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</si>
  <si>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</si>
  <si>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</si>
  <si>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</si>
  <si>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</si>
  <si>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</si>
  <si>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</si>
  <si>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</si>
  <si>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</si>
  <si>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</si>
  <si>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</si>
  <si>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</si>
  <si>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</si>
  <si>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</si>
  <si>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</si>
  <si>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</si>
  <si>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</si>
  <si>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</si>
  <si>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</si>
  <si>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</si>
  <si>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</si>
  <si>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</si>
  <si>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</si>
  <si>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</si>
  <si>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</si>
  <si>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</si>
  <si>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</si>
  <si>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</si>
  <si>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</si>
  <si>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</si>
  <si>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</si>
  <si>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</si>
  <si>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</si>
  <si>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</si>
  <si>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</si>
  <si>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</si>
  <si>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</si>
  <si>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</si>
  <si>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</si>
  <si>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</si>
  <si>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</si>
  <si>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</si>
  <si>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</si>
  <si>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</si>
  <si>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</si>
  <si>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</si>
  <si>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</si>
  <si>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</si>
  <si>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</si>
  <si>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</si>
  <si>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</si>
  <si>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</si>
  <si>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</si>
  <si>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</si>
  <si>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</si>
  <si>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</si>
  <si>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</si>
  <si>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</si>
  <si>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</si>
  <si>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</si>
  <si>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</si>
  <si>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</si>
  <si>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</si>
  <si>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</si>
  <si>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</si>
  <si>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</si>
  <si>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</si>
  <si>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</si>
  <si>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</si>
  <si>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</si>
  <si>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</si>
  <si>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</si>
  <si>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</si>
  <si>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</si>
  <si>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</si>
  <si>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</si>
  <si>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</si>
  <si>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</si>
  <si>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</si>
  <si>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</si>
  <si>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</si>
  <si>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</si>
  <si>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</si>
  <si>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</si>
  <si>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</si>
  <si>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</si>
  <si>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</si>
  <si>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</si>
  <si>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</si>
  <si>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</si>
  <si>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</si>
  <si>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</si>
  <si>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</si>
  <si>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</si>
  <si>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</si>
  <si>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</si>
  <si>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</si>
  <si>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</si>
  <si>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</si>
  <si>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</si>
  <si>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</si>
  <si>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</si>
  <si>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</si>
  <si>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</si>
  <si>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</si>
  <si>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</si>
  <si>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</si>
  <si>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</si>
  <si>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</si>
  <si>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</si>
  <si>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</si>
  <si>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</si>
  <si>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</si>
  <si>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</si>
  <si>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</si>
  <si>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</si>
  <si>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</si>
  <si>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</si>
  <si>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</si>
  <si>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</si>
  <si>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</si>
  <si>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</si>
  <si>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</si>
  <si>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</si>
  <si>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</si>
  <si>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</si>
  <si>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</si>
  <si>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</si>
  <si>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</si>
  <si>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</si>
  <si>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</si>
  <si>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</si>
  <si>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</si>
  <si>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</si>
  <si>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</si>
  <si>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</si>
  <si>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</si>
  <si>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</si>
  <si>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</si>
  <si>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</si>
  <si>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</si>
  <si>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</si>
  <si>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</si>
  <si>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</si>
  <si>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</si>
  <si>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</si>
  <si>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</si>
  <si>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</si>
  <si>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</si>
  <si>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</si>
  <si>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</si>
  <si>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</si>
  <si>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</si>
  <si>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</si>
  <si>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</si>
  <si>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</si>
  <si>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</si>
  <si>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</si>
  <si>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</si>
  <si>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</si>
  <si>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</si>
  <si>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</si>
  <si>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</si>
  <si>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</si>
  <si>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</si>
  <si>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</si>
  <si>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</si>
  <si>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</si>
  <si>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</si>
  <si>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</si>
  <si>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</si>
  <si>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</si>
  <si>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</si>
  <si>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</si>
  <si>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</si>
  <si>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</si>
  <si>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</si>
  <si>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</si>
  <si>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</si>
  <si>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</si>
  <si>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</si>
  <si>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</si>
  <si>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</si>
  <si>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</si>
  <si>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</si>
  <si>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</si>
  <si>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</si>
  <si>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</si>
  <si>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</si>
  <si>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</si>
  <si>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</si>
  <si>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</si>
  <si>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</si>
  <si>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</si>
  <si>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</si>
  <si>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</si>
  <si>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</si>
  <si>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</si>
  <si>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</si>
  <si>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</si>
  <si>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</si>
  <si>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</si>
  <si>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</si>
  <si>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</si>
  <si>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</si>
  <si>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</si>
  <si>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</si>
  <si>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</si>
  <si>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</si>
  <si>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</si>
  <si>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</si>
  <si>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</si>
  <si>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</si>
  <si>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</si>
  <si>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</si>
  <si>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</si>
  <si>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</si>
  <si>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</si>
  <si>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</si>
  <si>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</si>
  <si>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</si>
  <si>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</si>
  <si>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</si>
  <si>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</si>
  <si>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</si>
  <si>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</si>
  <si>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</si>
  <si>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</si>
  <si>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</si>
  <si>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</si>
  <si>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</si>
  <si>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</si>
  <si>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</si>
  <si>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</si>
  <si>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</si>
  <si>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</si>
  <si>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</si>
  <si>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</si>
  <si>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</si>
  <si>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</si>
  <si>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</si>
  <si>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</si>
  <si>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</si>
  <si>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</si>
  <si>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</si>
  <si>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</si>
  <si>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</si>
  <si>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</si>
  <si>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</si>
  <si>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</si>
  <si>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</si>
  <si>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</si>
  <si>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</si>
  <si>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</si>
  <si>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</si>
  <si>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</si>
  <si>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</si>
  <si>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</si>
  <si>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</si>
  <si>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</si>
  <si>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</si>
  <si>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</si>
  <si>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</si>
  <si>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</si>
  <si>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</si>
  <si>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</si>
  <si>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</si>
  <si>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</si>
  <si>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</si>
  <si>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</si>
  <si>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</si>
  <si>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</si>
  <si>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</si>
  <si>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</si>
  <si>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</si>
  <si>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</si>
  <si>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</si>
  <si>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</si>
  <si>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</si>
  <si>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</si>
  <si>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</si>
  <si>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</si>
  <si>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</si>
  <si>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</si>
  <si>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</si>
  <si>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</si>
  <si>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</si>
  <si>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</si>
  <si>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</si>
  <si>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</si>
  <si>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</si>
  <si>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</si>
  <si>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</si>
  <si>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</si>
  <si>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</si>
  <si>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</si>
  <si>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</si>
  <si>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</si>
  <si>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</si>
  <si>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</si>
  <si>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</si>
  <si>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</si>
  <si>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</si>
  <si>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</si>
  <si>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</si>
  <si>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</si>
  <si>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</si>
  <si>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</si>
  <si>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</si>
  <si>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</si>
  <si>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</si>
  <si>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</si>
  <si>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</si>
  <si>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</si>
  <si>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</si>
  <si>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</si>
  <si>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</si>
  <si>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</si>
  <si>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</si>
  <si>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</si>
  <si>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</si>
  <si>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</si>
  <si>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</si>
  <si>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</si>
  <si>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</si>
  <si>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</si>
  <si>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</si>
  <si>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</si>
  <si>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</si>
  <si>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</si>
  <si>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</si>
  <si>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</si>
  <si>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</si>
  <si>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</si>
  <si>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</si>
  <si>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</si>
  <si>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</si>
  <si>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</si>
  <si>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</si>
  <si>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</si>
  <si>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</si>
  <si>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</si>
  <si>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</si>
  <si>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</si>
  <si>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</si>
  <si>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</si>
  <si>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</si>
  <si>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</si>
  <si>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</si>
  <si>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</si>
  <si>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</si>
  <si>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</si>
  <si>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</si>
  <si>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</si>
  <si>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</si>
  <si>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</si>
  <si>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</si>
  <si>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</si>
  <si>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</si>
  <si>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</si>
  <si>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</si>
  <si>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</si>
  <si>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</si>
  <si>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</si>
  <si>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</si>
  <si>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</si>
  <si>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</si>
  <si>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</si>
  <si>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</si>
  <si>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</si>
  <si>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</si>
  <si>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</si>
  <si>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</si>
  <si>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</si>
  <si>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</si>
  <si>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</si>
  <si>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</si>
  <si>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</si>
  <si>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</si>
  <si>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</si>
  <si>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</si>
  <si>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</si>
  <si>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</si>
  <si>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</si>
  <si>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</si>
  <si>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</si>
  <si>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</si>
  <si>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</si>
  <si>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</si>
  <si>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</si>
  <si>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</si>
  <si>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</si>
  <si>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</si>
  <si>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</si>
  <si>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</si>
  <si>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</si>
  <si>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</si>
  <si>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</si>
  <si>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</si>
  <si>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</si>
  <si>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</si>
  <si>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</si>
  <si>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</si>
  <si>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</si>
  <si>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</si>
  <si>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</si>
  <si>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</si>
  <si>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</si>
  <si>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</si>
  <si>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</si>
  <si>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</si>
  <si>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</si>
  <si>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</si>
  <si>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</si>
  <si>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</si>
  <si>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</si>
  <si>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</si>
  <si>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</si>
  <si>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</si>
  <si>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</si>
  <si>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</si>
  <si>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</si>
  <si>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</si>
  <si>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</si>
  <si>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</si>
  <si>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</si>
  <si>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</si>
  <si>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</si>
  <si>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</si>
  <si>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</si>
  <si>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</si>
  <si>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</si>
  <si>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</si>
  <si>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</si>
  <si>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</si>
  <si>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</si>
  <si>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</si>
  <si>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</si>
  <si>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</si>
  <si>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</si>
  <si>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</si>
  <si>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</si>
  <si>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</si>
  <si>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</si>
  <si>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</si>
  <si>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</si>
  <si>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</si>
  <si>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</si>
  <si>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</si>
  <si>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</si>
  <si>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</si>
  <si>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</si>
  <si>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</si>
  <si>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</si>
  <si>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</si>
  <si>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</si>
  <si>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</si>
  <si>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</si>
  <si>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</si>
  <si>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</si>
  <si>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</si>
  <si>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</si>
  <si>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</si>
  <si>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</si>
  <si>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</si>
  <si>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</si>
  <si>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</si>
  <si>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</si>
  <si>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</si>
  <si>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</si>
  <si>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</si>
  <si>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</si>
  <si>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</si>
  <si>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</si>
  <si>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</si>
  <si>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</si>
  <si>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</si>
  <si>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</si>
  <si>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</si>
  <si>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</si>
  <si>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</si>
  <si>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</si>
  <si>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</si>
  <si>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</si>
  <si>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</si>
  <si>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</si>
  <si>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</si>
  <si>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</si>
  <si>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</si>
  <si>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</si>
  <si>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</si>
  <si>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</si>
  <si>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</si>
  <si>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</si>
  <si>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</si>
  <si>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</si>
  <si>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</si>
  <si>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</si>
  <si>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</si>
  <si>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</si>
  <si>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</si>
  <si>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</si>
  <si>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</si>
  <si>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</si>
  <si>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</si>
  <si>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</si>
  <si>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</si>
  <si>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</si>
  <si>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</si>
  <si>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</si>
  <si>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</si>
  <si>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</si>
  <si>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</si>
  <si>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</si>
  <si>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</si>
  <si>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</si>
  <si>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</si>
  <si>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</si>
  <si>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</si>
  <si>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</si>
  <si>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</si>
  <si>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</si>
  <si>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</si>
  <si>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</si>
  <si>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</si>
  <si>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</si>
  <si>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</si>
  <si>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</si>
  <si>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</si>
  <si>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</si>
  <si>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</si>
  <si>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</si>
  <si>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</si>
  <si>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</si>
  <si>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</si>
  <si>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</si>
  <si>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</si>
  <si>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</si>
  <si>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</si>
  <si>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</si>
  <si>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</si>
  <si>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</si>
  <si>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</si>
  <si>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</si>
  <si>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</si>
  <si>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</si>
  <si>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</si>
  <si>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</si>
  <si>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</si>
  <si>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</si>
  <si>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</si>
  <si>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</si>
  <si>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</si>
  <si>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</si>
  <si>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</si>
  <si>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</si>
  <si>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</si>
  <si>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</si>
  <si>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</si>
  <si>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</si>
  <si>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</si>
  <si>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</si>
  <si>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</si>
  <si>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</si>
  <si>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</si>
  <si>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</si>
  <si>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</si>
  <si>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</si>
  <si>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</si>
  <si>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</si>
  <si>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</si>
  <si>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</si>
  <si>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</si>
  <si>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</si>
  <si>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</si>
  <si>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</si>
  <si>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</si>
  <si>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</si>
  <si>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</si>
  <si>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</si>
  <si>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</si>
  <si>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</si>
  <si>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</si>
  <si>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</si>
  <si>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</si>
  <si>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</si>
  <si>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</si>
  <si>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</si>
  <si>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</si>
  <si>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</si>
  <si>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</si>
  <si>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</si>
  <si>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</si>
  <si>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</si>
  <si>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</si>
  <si>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</si>
  <si>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</si>
  <si>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</si>
  <si>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</si>
  <si>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</si>
  <si>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</si>
  <si>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</si>
  <si>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</si>
  <si>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</si>
  <si>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</si>
  <si>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</si>
  <si>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</si>
  <si>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</si>
  <si>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</si>
  <si>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</si>
  <si>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</si>
  <si>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</si>
  <si>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</si>
  <si>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</si>
  <si>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</si>
  <si>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</si>
  <si>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</si>
  <si>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</si>
  <si>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</si>
  <si>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</si>
  <si>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</si>
  <si>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</si>
  <si>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</si>
  <si>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</si>
  <si>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</si>
  <si>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</si>
  <si>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</si>
  <si>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</si>
  <si>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</si>
  <si>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</si>
  <si>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</si>
  <si>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</si>
  <si>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</si>
  <si>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</si>
  <si>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</si>
  <si>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</si>
  <si>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</si>
  <si>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</si>
  <si>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</si>
  <si>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</si>
  <si>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</si>
  <si>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</si>
  <si>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</si>
  <si>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</si>
  <si>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</si>
  <si>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</si>
  <si>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</si>
  <si>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</si>
  <si>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</si>
  <si>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</si>
  <si>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</si>
  <si>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</si>
  <si>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</si>
  <si>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</si>
  <si>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</si>
  <si>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</si>
  <si>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</si>
  <si>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</si>
  <si>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</si>
  <si>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</si>
  <si>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</si>
  <si>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</si>
  <si>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</si>
  <si>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</si>
  <si>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</si>
  <si>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</si>
  <si>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</si>
  <si>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</si>
  <si>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</si>
  <si>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</si>
  <si>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</si>
  <si>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</si>
  <si>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</si>
  <si>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</si>
  <si>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</si>
  <si>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</si>
  <si>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</si>
  <si>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</si>
  <si>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</si>
  <si>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</si>
  <si>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</si>
  <si>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</si>
  <si>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</si>
  <si>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</si>
  <si>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</si>
  <si>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</si>
  <si>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</si>
  <si>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</si>
  <si>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</si>
  <si>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</si>
  <si>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</si>
  <si>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</si>
  <si>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</si>
  <si>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</si>
  <si>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</si>
  <si>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</si>
  <si>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</si>
  <si>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</si>
  <si>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</si>
  <si>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</si>
  <si>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</si>
  <si>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</si>
  <si>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</si>
  <si>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</si>
  <si>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</si>
  <si>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</si>
  <si>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</si>
  <si>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</si>
  <si>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</si>
  <si>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</si>
  <si>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</si>
  <si>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</si>
  <si>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</si>
  <si>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</si>
  <si>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</si>
  <si>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</si>
  <si>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</si>
  <si>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</si>
  <si>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</si>
  <si>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</si>
  <si>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</si>
  <si>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</si>
  <si>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</si>
  <si>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</si>
  <si>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</si>
  <si>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</si>
  <si>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</si>
  <si>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</si>
  <si>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</si>
  <si>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</si>
  <si>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</si>
  <si>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</si>
  <si>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</si>
  <si>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</si>
  <si>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</si>
  <si>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</si>
  <si>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</si>
  <si>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</si>
  <si>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</si>
  <si>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</si>
  <si>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</si>
  <si>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</si>
  <si>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</si>
  <si>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</si>
  <si>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</si>
  <si>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</si>
  <si>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</si>
  <si>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</si>
  <si>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</si>
  <si>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</si>
  <si>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</si>
  <si>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</si>
  <si>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</si>
  <si>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</si>
  <si>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</si>
  <si>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</si>
  <si>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</si>
  <si>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</si>
  <si>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</si>
  <si>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</si>
  <si>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</si>
  <si>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</si>
  <si>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</si>
  <si>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</si>
  <si>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</si>
  <si>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</si>
  <si>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</si>
  <si>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</si>
  <si>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</si>
  <si>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</si>
  <si>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</si>
  <si>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</si>
  <si>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</si>
  <si>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</si>
  <si>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</si>
  <si>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</si>
  <si>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</si>
  <si>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</si>
  <si>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</si>
  <si>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</si>
  <si>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</si>
  <si>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</si>
  <si>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</si>
  <si>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</si>
  <si>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</si>
  <si>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</si>
  <si>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</si>
  <si>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</si>
  <si>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</si>
  <si>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</si>
  <si>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</si>
  <si>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</si>
  <si>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</si>
  <si>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</si>
  <si>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</si>
  <si>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</si>
  <si>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</si>
  <si>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</si>
  <si>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</si>
  <si>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</si>
  <si>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</si>
  <si>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</si>
  <si>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</si>
  <si>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</si>
  <si>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</si>
  <si>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</si>
  <si>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</si>
  <si>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</si>
  <si>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</si>
  <si>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</si>
  <si>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</si>
  <si>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</si>
  <si>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</si>
  <si>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</si>
  <si>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</si>
  <si>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</si>
  <si>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</si>
  <si>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</si>
  <si>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</si>
  <si>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</si>
  <si>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</si>
  <si>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</si>
  <si>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</si>
  <si>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</si>
  <si>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</si>
  <si>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</si>
  <si>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</si>
  <si>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</si>
  <si>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</si>
  <si>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</si>
  <si>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</si>
  <si>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</si>
  <si>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</si>
  <si>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</si>
  <si>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</si>
  <si>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</si>
  <si>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</si>
  <si>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</si>
  <si>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</si>
  <si>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</si>
  <si>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</si>
  <si>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</si>
  <si>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</si>
  <si>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</si>
  <si>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</si>
  <si>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</si>
  <si>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</si>
  <si>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</si>
  <si>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</si>
  <si>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</si>
  <si>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</si>
  <si>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</si>
  <si>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</si>
  <si>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</si>
  <si>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</si>
  <si>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</si>
  <si>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</si>
  <si>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</si>
  <si>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</si>
  <si>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</si>
  <si>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</si>
  <si>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</si>
  <si>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</si>
  <si>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</si>
  <si>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</si>
  <si>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</si>
  <si>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</si>
  <si>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</si>
  <si>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</si>
  <si>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</si>
  <si>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</si>
  <si>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</si>
  <si>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</si>
  <si>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</si>
  <si>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</si>
  <si>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</si>
  <si>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</si>
  <si>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</si>
  <si>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</si>
  <si>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</si>
  <si>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</si>
  <si>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</si>
  <si>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</si>
  <si>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</si>
  <si>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</si>
  <si>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</si>
  <si>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</si>
  <si>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</si>
  <si>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</si>
  <si>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</si>
  <si>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</si>
  <si>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</si>
  <si>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</si>
  <si>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</si>
  <si>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</si>
  <si>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</si>
  <si>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</si>
  <si>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</si>
  <si>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</si>
  <si>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</si>
  <si>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</si>
  <si>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</si>
  <si>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</si>
  <si>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</si>
  <si>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</si>
  <si>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</si>
  <si>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</si>
  <si>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</si>
  <si>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</si>
  <si>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</si>
  <si>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</si>
  <si>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</si>
  <si>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</si>
  <si>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</si>
  <si>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</si>
  <si>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</si>
  <si>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</si>
  <si>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</si>
  <si>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</si>
  <si>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</si>
  <si>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</si>
  <si>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</si>
  <si>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</si>
  <si>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</si>
  <si>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</si>
  <si>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</si>
  <si>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</si>
  <si>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</si>
  <si>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</si>
  <si>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</si>
  <si>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</si>
  <si>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</si>
  <si>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</si>
  <si>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</si>
  <si>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</si>
  <si>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</si>
  <si>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</si>
  <si>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</si>
  <si>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</si>
  <si>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</si>
  <si>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</si>
  <si>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</si>
  <si>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</si>
  <si>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</si>
  <si>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</si>
  <si>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</si>
  <si>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</si>
  <si>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</si>
  <si>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</si>
  <si>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</si>
  <si>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</si>
  <si>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</si>
  <si>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</si>
  <si>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</si>
  <si>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</si>
  <si>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</si>
  <si>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</si>
  <si>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</si>
  <si>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</si>
  <si>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</si>
  <si>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</si>
  <si>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</si>
  <si>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</si>
  <si>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</si>
  <si>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</si>
  <si>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</si>
  <si>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</si>
  <si>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</si>
  <si>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</si>
  <si>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</si>
  <si>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</si>
  <si>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</si>
  <si>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</si>
  <si>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</si>
  <si>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</si>
  <si>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</si>
  <si>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</si>
  <si>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</si>
  <si>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</si>
  <si>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</si>
  <si>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</si>
  <si>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</si>
  <si>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</si>
  <si>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</si>
  <si>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</si>
  <si>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</si>
  <si>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</si>
  <si>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</si>
  <si>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</si>
  <si>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</si>
  <si>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</si>
  <si>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</si>
  <si>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</si>
  <si>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</si>
  <si>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</si>
  <si>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</si>
  <si>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</si>
  <si>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</si>
  <si>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</si>
  <si>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</si>
  <si>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</si>
  <si>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</si>
  <si>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</si>
  <si>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</si>
  <si>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</si>
  <si>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</si>
  <si>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</si>
  <si>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</si>
  <si>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</si>
  <si>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</si>
  <si>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</si>
  <si>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</si>
  <si>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</si>
  <si>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</si>
  <si>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</si>
  <si>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</si>
  <si>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</si>
  <si>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</si>
  <si>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</si>
  <si>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</si>
  <si>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</si>
  <si>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</si>
  <si>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</si>
  <si>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</si>
  <si>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</si>
  <si>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</si>
  <si>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</si>
  <si>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</si>
  <si>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</si>
  <si>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</si>
  <si>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</si>
  <si>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</si>
  <si>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</si>
  <si>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</si>
  <si>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</si>
  <si>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</si>
  <si>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</si>
  <si>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</si>
  <si>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</si>
  <si>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</si>
  <si>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</si>
  <si>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</si>
  <si>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</si>
  <si>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</si>
  <si>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</si>
  <si>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</si>
  <si>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</si>
  <si>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</si>
  <si>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</si>
  <si>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</si>
  <si>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</si>
  <si>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</si>
  <si>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</si>
  <si>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</si>
  <si>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</si>
  <si>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</si>
  <si>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</si>
  <si>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</si>
  <si>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</si>
  <si>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</si>
  <si>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</si>
  <si>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</si>
  <si>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</si>
  <si>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</si>
  <si>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</si>
  <si>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</si>
  <si>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</si>
  <si>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</si>
  <si>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</si>
  <si>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</si>
  <si>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</si>
  <si>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</si>
  <si>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</si>
  <si>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</si>
  <si>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</si>
  <si>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</si>
  <si>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</si>
  <si>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</si>
  <si>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</si>
  <si>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</si>
  <si>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</si>
  <si>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</si>
  <si>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</si>
  <si>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</si>
  <si>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</si>
  <si>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</si>
  <si>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</si>
  <si>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</si>
  <si>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</si>
  <si>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</si>
  <si>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</si>
  <si>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</si>
  <si>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</si>
  <si>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</si>
  <si>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</si>
  <si>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</si>
  <si>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</si>
  <si>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</si>
  <si>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</si>
  <si>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</si>
  <si>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</si>
  <si>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</si>
  <si>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</si>
  <si>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</si>
  <si>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</si>
  <si>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</si>
  <si>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</si>
  <si>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</si>
  <si>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</si>
  <si>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</si>
  <si>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</si>
  <si>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</si>
  <si>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</si>
  <si>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</si>
  <si>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</si>
  <si>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</si>
  <si>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</si>
  <si>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</si>
  <si>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</si>
  <si>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</si>
  <si>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</si>
  <si>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</si>
  <si>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</si>
  <si>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</si>
  <si>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</si>
  <si>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</si>
  <si>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</si>
  <si>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</si>
  <si>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</si>
  <si>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</si>
  <si>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</si>
  <si>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</si>
  <si>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</si>
  <si>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</si>
  <si>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</si>
  <si>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</si>
  <si>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</si>
  <si>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</si>
  <si>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</si>
  <si>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</si>
  <si>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</si>
  <si>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</si>
  <si>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</si>
  <si>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</si>
  <si>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</si>
  <si>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</si>
  <si>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</si>
  <si>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</si>
  <si>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</si>
  <si>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</si>
  <si>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</si>
  <si>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</si>
  <si>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</si>
  <si>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</si>
  <si>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</si>
  <si>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</si>
  <si>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</si>
  <si>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</si>
  <si>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</si>
  <si>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</si>
  <si>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</si>
  <si>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</si>
  <si>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</si>
  <si>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</si>
  <si>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</si>
  <si>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</si>
  <si>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</si>
  <si>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</si>
  <si>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</si>
  <si>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</si>
  <si>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</si>
  <si>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</si>
  <si>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</si>
  <si>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</si>
  <si>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</si>
  <si>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</si>
  <si>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</si>
  <si>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</si>
  <si>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</si>
  <si>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</si>
  <si>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</si>
  <si>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</si>
  <si>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</si>
  <si>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</si>
  <si>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</si>
  <si>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</si>
  <si>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</si>
  <si>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</si>
  <si>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</si>
  <si>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</si>
  <si>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</si>
  <si>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</si>
  <si>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</si>
  <si>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</si>
  <si>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</si>
  <si>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</si>
  <si>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</si>
  <si>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</si>
  <si>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</si>
  <si>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</si>
  <si>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</si>
  <si>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</si>
  <si>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</si>
  <si>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</si>
  <si>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</si>
  <si>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</si>
  <si>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</si>
  <si>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</si>
  <si>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</si>
  <si>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</si>
  <si>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</si>
  <si>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</si>
  <si>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</si>
  <si>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</si>
  <si>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</si>
  <si>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</si>
  <si>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</si>
  <si>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</si>
  <si>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</si>
  <si>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</si>
  <si>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</si>
  <si>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</si>
  <si>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</si>
  <si>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</si>
  <si>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</si>
  <si>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</si>
  <si>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</si>
  <si>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</si>
  <si>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</si>
  <si>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</si>
  <si>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</si>
  <si>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</si>
  <si>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</si>
  <si>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</si>
  <si>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</si>
  <si>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</si>
  <si>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</si>
  <si>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</si>
  <si>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</si>
  <si>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</si>
  <si>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</si>
  <si>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</si>
  <si>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</si>
  <si>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</si>
  <si>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</si>
  <si>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</si>
  <si>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</si>
  <si>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</si>
  <si>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</si>
  <si>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</si>
  <si>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</si>
  <si>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</si>
  <si>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</si>
  <si>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</si>
  <si>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</si>
  <si>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</si>
  <si>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</si>
  <si>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</si>
  <si>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</si>
  <si>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</si>
  <si>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</si>
  <si>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</si>
  <si>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</si>
  <si>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</si>
  <si>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</si>
  <si>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</si>
  <si>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</si>
  <si>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</si>
  <si>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</si>
  <si>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</si>
  <si>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</si>
  <si>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</si>
  <si>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</si>
  <si>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</si>
  <si>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</si>
  <si>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</si>
  <si>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</si>
  <si>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</si>
  <si>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</si>
  <si>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</si>
  <si>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</si>
  <si>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</si>
  <si>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</si>
  <si>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</si>
  <si>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</si>
  <si>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</si>
  <si>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</si>
  <si>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</si>
  <si>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</si>
  <si>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</si>
  <si>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</si>
  <si>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</si>
  <si>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</si>
  <si>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</si>
  <si>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</si>
  <si>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</si>
  <si>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</si>
  <si>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</si>
  <si>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</si>
  <si>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</si>
  <si>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</si>
  <si>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</si>
  <si>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</si>
  <si>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</si>
  <si>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</si>
  <si>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</si>
  <si>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</si>
  <si>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</si>
  <si>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</si>
  <si>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</si>
  <si>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</si>
  <si>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</si>
  <si>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</si>
  <si>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</si>
  <si>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</si>
  <si>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</si>
  <si>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</si>
  <si>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</si>
  <si>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</si>
  <si>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</si>
  <si>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</si>
  <si>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</si>
  <si>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</si>
  <si>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</si>
  <si>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</si>
  <si>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</si>
  <si>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</si>
  <si>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</si>
  <si>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</si>
  <si>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</si>
  <si>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</si>
  <si>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</si>
  <si>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</si>
  <si>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</si>
  <si>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</si>
  <si>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</si>
  <si>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</si>
  <si>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</si>
  <si>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</si>
  <si>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</si>
  <si>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</si>
  <si>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</si>
  <si>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</si>
  <si>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</si>
  <si>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</si>
  <si>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</si>
  <si>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</si>
  <si>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</si>
  <si>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</si>
  <si>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</si>
  <si>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</si>
  <si>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</si>
  <si>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</si>
  <si>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</si>
  <si>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</si>
  <si>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</si>
  <si>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</si>
  <si>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</si>
  <si>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</si>
  <si>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</si>
  <si>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</si>
  <si>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</si>
  <si>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</si>
  <si>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</si>
  <si>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</si>
  <si>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</si>
  <si>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</si>
  <si>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</si>
  <si>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</si>
  <si>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</si>
  <si>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</si>
  <si>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</si>
  <si>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</si>
  <si>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</si>
  <si>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</si>
  <si>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</si>
  <si>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</si>
  <si>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</si>
  <si>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</si>
  <si>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</si>
  <si>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</si>
  <si>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</si>
  <si>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</si>
  <si>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</si>
  <si>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</si>
  <si>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</si>
  <si>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</si>
  <si>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</si>
  <si>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</si>
  <si>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</si>
  <si>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</si>
  <si>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</si>
  <si>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</si>
  <si>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</si>
  <si>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</si>
  <si>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</si>
  <si>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</si>
  <si>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</si>
  <si>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</si>
  <si>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</si>
  <si>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</si>
  <si>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</si>
  <si>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</si>
  <si>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</si>
  <si>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</si>
  <si>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</si>
  <si>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</si>
  <si>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</si>
  <si>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</si>
  <si>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</si>
  <si>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</si>
  <si>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</si>
  <si>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</si>
  <si>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</si>
  <si>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</si>
  <si>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</si>
  <si>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</si>
  <si>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</si>
  <si>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</si>
  <si>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</si>
  <si>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</si>
  <si>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</si>
  <si>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</si>
  <si>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</si>
  <si>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</si>
  <si>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</si>
  <si>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</si>
  <si>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</si>
  <si>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</si>
  <si>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</si>
  <si>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</si>
  <si>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</si>
  <si>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</si>
  <si>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</si>
  <si>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</si>
  <si>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</si>
  <si>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</si>
  <si>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</si>
  <si>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</si>
  <si>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</si>
  <si>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</si>
  <si>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</si>
  <si>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</si>
  <si>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</si>
  <si>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</si>
  <si>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</si>
  <si>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</si>
  <si>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</si>
  <si>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</si>
  <si>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</si>
  <si>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</si>
  <si>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</si>
  <si>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</si>
  <si>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</si>
  <si>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</si>
  <si>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</si>
  <si>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</si>
  <si>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</si>
  <si>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</si>
  <si>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</si>
  <si>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</si>
  <si>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</si>
  <si>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</si>
  <si>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</si>
  <si>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</si>
  <si>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</si>
  <si>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</si>
  <si>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</si>
  <si>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</si>
  <si>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</si>
  <si>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</si>
  <si>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</si>
  <si>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</si>
  <si>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</si>
  <si>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</si>
  <si>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</si>
  <si>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</si>
  <si>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</si>
  <si>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</si>
  <si>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</si>
  <si>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</si>
  <si>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</si>
  <si>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</si>
  <si>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</si>
  <si>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</si>
  <si>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</si>
  <si>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</si>
  <si>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</si>
  <si>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</si>
  <si>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</si>
  <si>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</si>
  <si>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</si>
  <si>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</si>
  <si>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</si>
  <si>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</si>
  <si>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</si>
  <si>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</si>
  <si>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</si>
  <si>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</si>
  <si>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</si>
  <si>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</si>
  <si>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</si>
  <si>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</si>
  <si>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</si>
  <si>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</si>
  <si>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</si>
  <si>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</si>
  <si>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</si>
  <si>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</si>
  <si>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</si>
  <si>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</si>
  <si>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</si>
  <si>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</si>
  <si>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</si>
  <si>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</si>
  <si>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</si>
  <si>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</si>
  <si>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</si>
  <si>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</si>
  <si>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</si>
  <si>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</si>
  <si>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</si>
  <si>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</si>
  <si>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</si>
  <si>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</si>
  <si>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</si>
  <si>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</si>
  <si>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</si>
  <si>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</si>
  <si>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</si>
  <si>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</si>
  <si>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</si>
  <si>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</si>
  <si>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</si>
  <si>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</si>
  <si>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</si>
  <si>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</si>
  <si>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</si>
  <si>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</si>
  <si>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</si>
  <si>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</si>
  <si>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</si>
  <si>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</si>
  <si>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</si>
  <si>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</si>
  <si>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</si>
  <si>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</si>
  <si>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</si>
  <si>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</si>
  <si>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</si>
  <si>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</si>
  <si>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</si>
  <si>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</si>
  <si>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</si>
  <si>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</si>
  <si>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</si>
  <si>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</si>
  <si>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</si>
  <si>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</si>
  <si>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</si>
  <si>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</si>
  <si>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</si>
  <si>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</si>
  <si>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</si>
  <si>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</si>
  <si>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</si>
  <si>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</si>
  <si>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</si>
  <si>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</si>
  <si>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</si>
  <si>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</si>
  <si>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</si>
  <si>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</si>
  <si>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</si>
  <si>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</si>
  <si>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</si>
  <si>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</si>
  <si>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</si>
  <si>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</si>
  <si>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</si>
  <si>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</si>
  <si>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</si>
  <si>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</si>
  <si>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</si>
  <si>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</si>
  <si>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</si>
  <si>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</si>
  <si>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</si>
  <si>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</si>
  <si>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</si>
  <si>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</si>
  <si>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</si>
  <si>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</si>
  <si>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</si>
  <si>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</si>
  <si>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</si>
  <si>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</si>
  <si>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</si>
  <si>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</si>
  <si>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</si>
  <si>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</si>
  <si>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</si>
  <si>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</si>
  <si>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</si>
  <si>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</si>
  <si>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</si>
  <si>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</si>
  <si>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</si>
  <si>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</si>
  <si>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</si>
  <si>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</si>
  <si>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</si>
  <si>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</si>
  <si>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</si>
  <si>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</si>
  <si>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</si>
  <si>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</si>
  <si>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</si>
  <si>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</si>
  <si>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</si>
  <si>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</si>
  <si>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</si>
  <si>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</si>
  <si>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</si>
  <si>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</si>
  <si>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</si>
  <si>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</si>
  <si>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</si>
  <si>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</si>
  <si>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</si>
  <si>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</si>
  <si>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</si>
  <si>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</si>
  <si>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</si>
  <si>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</si>
  <si>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</si>
  <si>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</si>
  <si>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</si>
  <si>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</si>
  <si>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</si>
  <si>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</si>
  <si>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</si>
  <si>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</si>
  <si>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</si>
  <si>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</si>
  <si>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</si>
  <si>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</si>
  <si>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</si>
  <si>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</si>
  <si>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</si>
  <si>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</si>
  <si>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</si>
  <si>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</si>
  <si>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</si>
  <si>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</si>
  <si>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</si>
  <si>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</si>
  <si>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</si>
  <si>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</si>
  <si>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</si>
  <si>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</si>
  <si>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</si>
  <si>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</si>
  <si>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</si>
  <si>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</si>
  <si>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</si>
  <si>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</si>
  <si>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</si>
  <si>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</si>
  <si>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</si>
  <si>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</si>
  <si>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</si>
  <si>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</si>
  <si>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</si>
  <si>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</si>
  <si>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</si>
  <si>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</si>
  <si>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</si>
  <si>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</si>
  <si>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</si>
  <si>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</si>
  <si>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</si>
  <si>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</si>
  <si>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</si>
  <si>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</si>
  <si>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</si>
  <si>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</si>
  <si>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</si>
  <si>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</si>
  <si>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</si>
  <si>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</si>
  <si>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</si>
  <si>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</si>
  <si>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</si>
  <si>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</si>
  <si>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</si>
  <si>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</si>
  <si>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</si>
  <si>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</si>
  <si>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</si>
  <si>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</si>
  <si>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</si>
  <si>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</si>
  <si>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</si>
  <si>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</si>
  <si>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</si>
  <si>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</si>
  <si>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</si>
  <si>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</si>
  <si>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</si>
  <si>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</si>
  <si>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</si>
  <si>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</si>
  <si>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</si>
  <si>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</si>
  <si>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</si>
  <si>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</si>
  <si>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</si>
  <si>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</si>
  <si>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</si>
  <si>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</si>
  <si>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</si>
  <si>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</si>
  <si>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</si>
  <si>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</si>
  <si>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</si>
  <si>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</si>
  <si>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</si>
  <si>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</si>
  <si>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</si>
  <si>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</si>
  <si>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</si>
  <si>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</si>
  <si>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</si>
  <si>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</si>
  <si>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</si>
  <si>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</si>
  <si>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</si>
  <si>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</si>
  <si>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</si>
  <si>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</si>
  <si>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</si>
  <si>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</si>
  <si>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</si>
  <si>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</si>
  <si>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</si>
  <si>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</si>
  <si>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</si>
  <si>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</si>
  <si>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</si>
  <si>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</si>
  <si>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</si>
  <si>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</si>
  <si>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</si>
  <si>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</si>
  <si>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</si>
  <si>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</si>
  <si>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</si>
  <si>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</si>
  <si>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</si>
  <si>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</si>
  <si>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</si>
  <si>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</si>
  <si>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</si>
  <si>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</si>
  <si>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</si>
  <si>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</si>
  <si>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</si>
  <si>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</si>
  <si>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</si>
  <si>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</si>
  <si>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</si>
  <si>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</si>
  <si>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</si>
  <si>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</si>
  <si>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</si>
  <si>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</si>
  <si>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</si>
  <si>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</si>
  <si>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</si>
  <si>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</si>
  <si>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</si>
  <si>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</si>
  <si>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</si>
  <si>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</si>
  <si>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</si>
  <si>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</si>
  <si>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</si>
  <si>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</si>
  <si>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</si>
  <si>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</si>
  <si>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</si>
  <si>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</si>
  <si>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</si>
  <si>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</si>
  <si>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</si>
  <si>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</si>
  <si>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</si>
  <si>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</si>
  <si>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</si>
  <si>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</si>
  <si>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</si>
  <si>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</si>
  <si>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</si>
  <si>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</si>
  <si>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</si>
  <si>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</si>
  <si>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</si>
  <si>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</si>
  <si>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</si>
  <si>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</si>
  <si>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</si>
  <si>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</si>
  <si>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</si>
  <si>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</si>
  <si>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</si>
  <si>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</si>
  <si>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</si>
  <si>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</si>
  <si>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</si>
  <si>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</si>
  <si>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</si>
  <si>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</si>
  <si>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</si>
  <si>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</si>
  <si>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</si>
  <si>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</si>
  <si>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</si>
  <si>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</si>
  <si>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</si>
  <si>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</si>
  <si>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</si>
  <si>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</si>
  <si>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</si>
  <si>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</si>
  <si>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</si>
  <si>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</si>
  <si>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</si>
  <si>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</si>
  <si>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</si>
  <si>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</si>
  <si>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</si>
  <si>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</si>
  <si>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</si>
  <si>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</si>
  <si>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</si>
  <si>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</si>
  <si>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</si>
  <si>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</si>
  <si>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</si>
  <si>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</si>
  <si>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</si>
  <si>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</si>
  <si>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</si>
  <si>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</si>
  <si>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</si>
  <si>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</si>
  <si>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</si>
  <si>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</si>
  <si>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</si>
  <si>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</si>
  <si>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</si>
  <si>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</si>
  <si>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</si>
  <si>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</si>
  <si>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</si>
  <si>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</si>
  <si>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</si>
  <si>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</si>
  <si>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</si>
  <si>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</si>
  <si>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</si>
  <si>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</si>
  <si>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</si>
  <si>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</si>
  <si>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</si>
  <si>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</si>
  <si>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</si>
  <si>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</si>
  <si>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</si>
  <si>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</si>
  <si>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</si>
  <si>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</si>
  <si>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</si>
  <si>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</si>
  <si>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</si>
  <si>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</si>
  <si>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</si>
  <si>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</si>
  <si>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</si>
  <si>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</si>
  <si>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</si>
  <si>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</si>
  <si>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</si>
  <si>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</si>
  <si>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</si>
  <si>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</si>
  <si>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</si>
  <si>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</si>
  <si>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</si>
  <si>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</si>
  <si>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</si>
  <si>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</si>
  <si>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</si>
  <si>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</si>
  <si>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</si>
  <si>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</si>
  <si>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</si>
  <si>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</si>
  <si>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</si>
  <si>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</si>
  <si>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</si>
  <si>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</si>
  <si>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</si>
  <si>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</si>
  <si>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</si>
  <si>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</si>
  <si>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</si>
  <si>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</si>
  <si>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</si>
  <si>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</si>
  <si>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</si>
  <si>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</si>
  <si>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</si>
  <si>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</si>
  <si>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</si>
  <si>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</si>
  <si>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</si>
  <si>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</si>
  <si>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</si>
  <si>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</si>
  <si>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</si>
  <si>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</si>
  <si>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</si>
  <si>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</si>
  <si>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</si>
  <si>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</si>
  <si>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</si>
  <si>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</si>
  <si>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</si>
  <si>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</si>
  <si>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</si>
  <si>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</si>
  <si>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</si>
  <si>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</si>
  <si>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</si>
  <si>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</si>
  <si>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</si>
  <si>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</si>
  <si>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</si>
  <si>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</si>
  <si>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</si>
  <si>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</si>
  <si>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</si>
  <si>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</si>
  <si>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</si>
  <si>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</si>
  <si>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</si>
  <si>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</si>
  <si>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</si>
  <si>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</si>
  <si>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</si>
  <si>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</si>
  <si>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</si>
  <si>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</si>
  <si>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</si>
  <si>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</si>
  <si>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</si>
  <si>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</si>
  <si>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</si>
  <si>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</si>
  <si>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</si>
  <si>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</si>
  <si>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</si>
  <si>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</si>
  <si>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</si>
  <si>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</si>
  <si>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</si>
  <si>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</si>
  <si>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</si>
  <si>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</si>
  <si>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</si>
  <si>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</si>
  <si>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</si>
  <si>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</si>
  <si>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</si>
  <si>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</si>
  <si>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</si>
  <si>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</si>
  <si>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</si>
  <si>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</si>
  <si>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</si>
  <si>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</si>
  <si>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</si>
  <si>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</si>
  <si>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</si>
  <si>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</si>
  <si>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</si>
  <si>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</si>
  <si>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</si>
  <si>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</si>
  <si>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</si>
  <si>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</si>
  <si>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</si>
  <si>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</si>
  <si>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</si>
  <si>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</si>
  <si>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</si>
  <si>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</si>
  <si>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</si>
  <si>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</si>
  <si>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</si>
  <si>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</si>
  <si>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</si>
  <si>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</si>
  <si>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</si>
  <si>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</si>
  <si>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</si>
  <si>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</si>
  <si>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</si>
  <si>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</si>
  <si>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</si>
  <si>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</si>
  <si>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</si>
  <si>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</si>
  <si>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</si>
  <si>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</si>
  <si>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</si>
  <si>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</si>
  <si>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</si>
  <si>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</si>
  <si>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</si>
  <si>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</si>
  <si>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</si>
  <si>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</si>
  <si>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</si>
  <si>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</si>
  <si>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</si>
  <si>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</si>
  <si>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</si>
  <si>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</si>
  <si>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</si>
  <si>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</si>
  <si>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</si>
  <si>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</si>
  <si>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</si>
  <si>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</si>
  <si>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</si>
  <si>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</si>
  <si>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</si>
  <si>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</si>
  <si>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</si>
  <si>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</si>
  <si>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</si>
  <si>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</si>
  <si>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</si>
  <si>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</si>
  <si>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</si>
  <si>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</si>
  <si>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</si>
  <si>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</si>
  <si>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</si>
  <si>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</si>
  <si>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</si>
  <si>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</si>
  <si>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</si>
  <si>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</si>
  <si>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</si>
  <si>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</si>
  <si>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</si>
  <si>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</si>
  <si>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</si>
  <si>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</si>
  <si>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</si>
  <si>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</si>
  <si>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</si>
  <si>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</si>
  <si>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</si>
  <si>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</si>
  <si>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</si>
  <si>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</si>
  <si>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</si>
  <si>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</si>
  <si>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</si>
  <si>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</si>
  <si>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</si>
  <si>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</si>
  <si>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</si>
  <si>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</si>
  <si>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</si>
  <si>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</si>
  <si>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</si>
  <si>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</si>
  <si>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</si>
  <si>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</si>
  <si>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</si>
  <si>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</si>
  <si>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</si>
  <si>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</si>
  <si>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</si>
  <si>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</si>
  <si>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</si>
  <si>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</si>
  <si>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</si>
  <si>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</si>
  <si>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</si>
  <si>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</si>
  <si>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</si>
  <si>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</si>
  <si>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</si>
  <si>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</si>
  <si>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</si>
  <si>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</si>
  <si>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</si>
  <si>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</si>
  <si>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</si>
  <si>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</si>
  <si>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</si>
  <si>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</si>
  <si>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</si>
  <si>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</si>
  <si>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</si>
  <si>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</si>
  <si>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</si>
  <si>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</si>
  <si>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</si>
  <si>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</si>
  <si>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</si>
  <si>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</si>
  <si>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</si>
  <si>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</si>
  <si>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</si>
  <si>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</si>
  <si>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</si>
  <si>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</si>
  <si>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</si>
  <si>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</si>
  <si>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</si>
  <si>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</si>
  <si>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</si>
  <si>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</si>
  <si>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</si>
  <si>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</si>
  <si>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</si>
  <si>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</si>
  <si>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</si>
  <si>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</si>
  <si>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</si>
  <si>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</si>
  <si>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</si>
  <si>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</si>
  <si>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</si>
  <si>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</si>
  <si>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</si>
  <si>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</si>
  <si>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</si>
  <si>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</si>
  <si>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</si>
  <si>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</si>
  <si>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</si>
  <si>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</si>
  <si>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</si>
  <si>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</si>
  <si>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</si>
  <si>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</si>
  <si>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</si>
  <si>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</si>
  <si>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</si>
  <si>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</si>
  <si>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</si>
  <si>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</si>
  <si>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</si>
  <si>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</si>
  <si>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</si>
  <si>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</si>
  <si>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</si>
  <si>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</si>
  <si>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</si>
  <si>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</si>
  <si>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</si>
  <si>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</si>
  <si>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</si>
  <si>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</si>
  <si>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</si>
  <si>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</si>
  <si>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</si>
  <si>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</si>
  <si>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</si>
  <si>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</si>
  <si>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</si>
  <si>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</si>
  <si>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</si>
  <si>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</si>
  <si>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</si>
  <si>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</si>
  <si>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</si>
  <si>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</si>
  <si>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</si>
  <si>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</si>
  <si>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</si>
  <si>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</si>
  <si>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</si>
  <si>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</si>
  <si>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</si>
  <si>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</si>
  <si>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</si>
  <si>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</si>
  <si>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</si>
  <si>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</si>
  <si>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</si>
  <si>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</si>
  <si>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</si>
  <si>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</si>
  <si>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</si>
  <si>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</si>
  <si>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</si>
  <si>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</si>
  <si>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</si>
  <si>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</si>
  <si>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</si>
  <si>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</si>
  <si>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</si>
  <si>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</si>
  <si>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</si>
  <si>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</si>
  <si>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</si>
  <si>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</si>
  <si>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</si>
  <si>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</si>
  <si>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</si>
  <si>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</si>
  <si>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</si>
  <si>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</si>
  <si>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</si>
  <si>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</si>
  <si>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</si>
  <si>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</si>
  <si>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</si>
  <si>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</si>
  <si>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</si>
  <si>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</si>
  <si>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</si>
  <si>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</si>
  <si>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</si>
  <si>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</si>
  <si>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</si>
  <si>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</si>
  <si>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</si>
  <si>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</si>
  <si>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</si>
  <si>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</si>
  <si>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</si>
  <si>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</si>
  <si>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</si>
  <si>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</si>
  <si>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</si>
  <si>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</si>
  <si>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</si>
  <si>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</si>
  <si>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</si>
  <si>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</si>
  <si>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</si>
  <si>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</si>
  <si>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</si>
  <si>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</si>
  <si>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</si>
  <si>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</si>
  <si>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</si>
  <si>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</si>
  <si>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</si>
  <si>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</si>
  <si>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</si>
  <si>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</si>
  <si>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</si>
  <si>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</si>
  <si>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</si>
  <si>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</si>
  <si>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</si>
  <si>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</si>
  <si>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</si>
  <si>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</si>
  <si>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</si>
  <si>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</si>
  <si>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</si>
  <si>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</si>
  <si>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</si>
  <si>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</si>
  <si>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</si>
  <si>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</si>
  <si>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</si>
  <si>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</si>
  <si>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</si>
  <si>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</si>
  <si>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</si>
  <si>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</si>
  <si>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</si>
  <si>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</si>
  <si>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</si>
  <si>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</si>
  <si>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</si>
  <si>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</si>
  <si>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</si>
  <si>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</si>
  <si>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</si>
  <si>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</si>
  <si>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</si>
  <si>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</si>
  <si>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</si>
  <si>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</si>
  <si>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</si>
  <si>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</si>
  <si>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</si>
  <si>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</si>
  <si>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</si>
  <si>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</si>
  <si>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</si>
  <si>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</si>
  <si>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</si>
  <si>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</si>
  <si>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</si>
  <si>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</si>
  <si>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</si>
  <si>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</si>
  <si>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</si>
  <si>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</si>
  <si>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</si>
  <si>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</si>
  <si>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</si>
  <si>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</si>
  <si>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</si>
  <si>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</si>
  <si>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</si>
  <si>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</si>
  <si>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</si>
  <si>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</si>
  <si>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</si>
  <si>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</si>
  <si>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</si>
  <si>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</si>
  <si>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</si>
  <si>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</si>
  <si>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</si>
  <si>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</si>
  <si>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</si>
  <si>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</si>
  <si>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</si>
  <si>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</si>
  <si>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</si>
  <si>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</si>
  <si>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</si>
  <si>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</si>
  <si>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</si>
  <si>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</si>
  <si>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</si>
  <si>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</si>
  <si>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</si>
  <si>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</si>
  <si>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</si>
  <si>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</si>
  <si>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</si>
  <si>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</si>
  <si>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</si>
  <si>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</si>
  <si>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</si>
  <si>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</si>
  <si>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</si>
  <si>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</si>
  <si>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</si>
  <si>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</si>
  <si>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</si>
  <si>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</si>
  <si>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</si>
  <si>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</si>
  <si>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</si>
  <si>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</si>
  <si>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</si>
  <si>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</si>
  <si>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</si>
  <si>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</si>
  <si>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</si>
  <si>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</si>
  <si>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</si>
  <si>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</si>
  <si>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</si>
  <si>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</si>
  <si>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</si>
  <si>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</si>
  <si>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</si>
  <si>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</si>
  <si>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</si>
  <si>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</si>
  <si>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</si>
  <si>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</si>
  <si>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</si>
  <si>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</si>
  <si>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</si>
  <si>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</si>
  <si>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</si>
  <si>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</si>
  <si>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</si>
  <si>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</si>
  <si>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</si>
  <si>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</si>
  <si>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</si>
  <si>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</si>
  <si>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</si>
  <si>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</si>
  <si>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</si>
  <si>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</si>
  <si>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</si>
  <si>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</si>
  <si>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</si>
  <si>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</si>
  <si>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</si>
  <si>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</si>
  <si>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</si>
  <si>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</si>
  <si>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</si>
  <si>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</si>
  <si>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</si>
  <si>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</si>
  <si>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</si>
  <si>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</si>
  <si>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</si>
  <si>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</si>
  <si>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</si>
  <si>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</si>
  <si>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</si>
  <si>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</si>
  <si>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</si>
  <si>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</si>
  <si>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</si>
  <si>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</si>
  <si>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</si>
  <si>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</si>
  <si>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</si>
  <si>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</si>
  <si>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</si>
  <si>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</si>
  <si>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</si>
  <si>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</si>
  <si>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</si>
  <si>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</si>
  <si>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</si>
  <si>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</si>
  <si>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</si>
  <si>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</si>
  <si>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</si>
  <si>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</si>
  <si>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</si>
  <si>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</si>
  <si>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</si>
  <si>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</si>
  <si>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</si>
  <si>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</si>
  <si>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</si>
  <si>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</si>
  <si>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</si>
  <si>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</si>
  <si>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</si>
  <si>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</si>
  <si>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</si>
  <si>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</si>
  <si>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</si>
  <si>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</si>
  <si>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</si>
  <si>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</si>
  <si>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</si>
  <si>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</si>
  <si>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</si>
  <si>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</si>
  <si>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</si>
  <si>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</si>
  <si>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</si>
  <si>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</si>
  <si>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</si>
  <si>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</si>
  <si>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</si>
  <si>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</si>
  <si>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</si>
  <si>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</si>
  <si>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</si>
  <si>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</si>
  <si>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</si>
  <si>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</si>
  <si>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</si>
  <si>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</si>
  <si>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</si>
  <si>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</si>
  <si>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</si>
  <si>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</si>
  <si>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</si>
  <si>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</si>
  <si>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</si>
  <si>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</si>
  <si>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</si>
  <si>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</si>
  <si>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</si>
  <si>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</si>
  <si>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</si>
  <si>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</si>
  <si>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</si>
  <si>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</si>
  <si>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</si>
  <si>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</si>
  <si>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</si>
  <si>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</si>
  <si>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</si>
  <si>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</si>
  <si>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</si>
  <si>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</si>
  <si>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</si>
  <si>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</si>
  <si>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</si>
  <si>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</si>
  <si>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</si>
  <si>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</si>
  <si>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</si>
  <si>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</si>
  <si>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</si>
  <si>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</si>
  <si>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</si>
  <si>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</si>
  <si>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</si>
  <si>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</si>
  <si>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</si>
  <si>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</si>
  <si>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</si>
  <si>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</si>
  <si>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</si>
  <si>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</si>
  <si>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</si>
  <si>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</si>
  <si>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</si>
  <si>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</si>
  <si>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</si>
  <si>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</si>
  <si>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</si>
  <si>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</si>
  <si>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</si>
  <si>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</si>
  <si>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</si>
  <si>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</si>
  <si>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</si>
  <si>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</si>
  <si>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</si>
  <si>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</si>
  <si>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</si>
  <si>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</si>
  <si>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</si>
  <si>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</si>
  <si>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</si>
  <si>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</si>
  <si>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</si>
  <si>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</si>
  <si>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</si>
  <si>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</si>
  <si>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</si>
  <si>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</si>
  <si>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</si>
  <si>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</si>
  <si>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</si>
  <si>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</si>
  <si>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</si>
  <si>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</si>
  <si>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</si>
  <si>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</si>
  <si>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</si>
  <si>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</si>
  <si>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</si>
  <si>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</si>
  <si>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</si>
  <si>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</si>
  <si>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</si>
  <si>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</si>
  <si>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</si>
  <si>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</si>
  <si>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</si>
  <si>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</si>
  <si>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</si>
  <si>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</si>
  <si>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</si>
  <si>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</si>
  <si>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</si>
  <si>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</si>
  <si>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</si>
  <si>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</si>
  <si>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</si>
  <si>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</si>
  <si>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</si>
  <si>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</si>
  <si>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</si>
  <si>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</si>
  <si>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</si>
  <si>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</si>
  <si>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</si>
  <si>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</si>
  <si>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</si>
  <si>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</si>
  <si>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</si>
  <si>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</si>
  <si>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</si>
  <si>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</si>
  <si>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</si>
  <si>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</si>
  <si>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</si>
  <si>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</si>
  <si>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</si>
  <si>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</si>
  <si>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</si>
  <si>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</si>
  <si>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</si>
  <si>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</si>
  <si>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</si>
  <si>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</si>
  <si>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</si>
  <si>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</si>
  <si>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</si>
  <si>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</si>
  <si>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</si>
  <si>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</si>
  <si>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</si>
  <si>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</si>
  <si>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</si>
  <si>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</si>
  <si>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</si>
  <si>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</si>
  <si>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</si>
  <si>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</si>
  <si>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</si>
  <si>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</si>
  <si>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</si>
  <si>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</si>
  <si>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</si>
  <si>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</si>
  <si>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</si>
  <si>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</si>
  <si>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</si>
  <si>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</si>
  <si>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</si>
  <si>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</si>
  <si>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</si>
  <si>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</si>
  <si>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</si>
  <si>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</si>
  <si>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</si>
  <si>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</si>
  <si>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</si>
  <si>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</si>
  <si>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</si>
  <si>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</si>
  <si>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</si>
  <si>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</si>
  <si>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</si>
  <si>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</si>
  <si>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</si>
  <si>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</si>
  <si>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</si>
  <si>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</si>
  <si>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</si>
  <si>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</si>
  <si>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</si>
  <si>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</si>
  <si>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</si>
  <si>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</si>
  <si>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</si>
  <si>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</si>
  <si>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</si>
  <si>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</si>
  <si>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</si>
  <si>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</si>
  <si>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</si>
  <si>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</si>
  <si>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</si>
  <si>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</si>
  <si>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</si>
  <si>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</si>
  <si>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</si>
  <si>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</si>
  <si>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</si>
  <si>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</si>
  <si>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</si>
  <si>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</si>
  <si>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</si>
  <si>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</si>
  <si>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</si>
  <si>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</si>
  <si>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</si>
  <si>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</si>
  <si>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</si>
  <si>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</si>
  <si>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</si>
  <si>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</si>
  <si>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</si>
  <si>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</si>
  <si>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</si>
  <si>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</si>
  <si>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</si>
  <si>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</si>
  <si>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</si>
  <si>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</si>
  <si>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</si>
  <si>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</si>
  <si>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</si>
  <si>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</si>
  <si>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</si>
  <si>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</si>
  <si>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</si>
  <si>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</si>
  <si>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</si>
  <si>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</si>
  <si>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</si>
  <si>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</si>
  <si>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</si>
  <si>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</si>
  <si>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</si>
  <si>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</si>
  <si>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</si>
  <si>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</si>
  <si>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</si>
  <si>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</si>
  <si>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</si>
  <si>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</si>
  <si>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</si>
  <si>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</si>
  <si>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</si>
  <si>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</si>
  <si>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</si>
  <si>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</si>
  <si>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</si>
  <si>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</si>
  <si>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</si>
  <si>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</si>
  <si>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</si>
  <si>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</si>
  <si>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</si>
  <si>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</si>
  <si>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</si>
  <si>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</si>
  <si>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</si>
  <si>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</si>
  <si>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</si>
  <si>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</si>
  <si>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</si>
  <si>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</si>
  <si>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</si>
  <si>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</si>
  <si>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</si>
  <si>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</si>
  <si>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</si>
  <si>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</si>
  <si>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</si>
  <si>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</si>
  <si>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</si>
  <si>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</si>
  <si>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</si>
  <si>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</si>
  <si>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ポリプラ・エボニック株式会社</t>
    <rPh sb="10" eb="14">
      <t>カブシキガイシャ</t>
    </rPh>
    <phoneticPr fontId="118"/>
  </si>
  <si>
    <t>兵庫県姫路市網干区新在家１２３９</t>
    <phoneticPr fontId="9" type="noConversion"/>
  </si>
  <si>
    <t>松井秀樹</t>
    <rPh sb="0" eb="2">
      <t>ﾏﾂｲ</t>
    </rPh>
    <rPh sb="2" eb="4">
      <t>ﾋﾃﾞｷ</t>
    </rPh>
    <phoneticPr fontId="9" type="noConversion"/>
  </si>
  <si>
    <t>h.matsui@pp-evonik.com</t>
    <phoneticPr fontId="9" type="noConversion"/>
  </si>
  <si>
    <t>079-273-4965</t>
    <phoneticPr fontId="9" type="noConversion"/>
  </si>
  <si>
    <t>松井秀樹</t>
    <phoneticPr fontId="9" type="noConversion"/>
  </si>
  <si>
    <t>部長</t>
    <rPh sb="0" eb="2">
      <t>ﾌﾞﾁｮｳ</t>
    </rPh>
    <phoneticPr fontId="84" type="noConversion"/>
  </si>
  <si>
    <t>ダイアミド　ペレット</t>
    <phoneticPr fontId="84" type="noConversion"/>
  </si>
  <si>
    <t>ダイアミド　L1965J（マイカ含有）を除く</t>
    <rPh sb="16" eb="18">
      <t>ｶﾞﾝﾕｳ</t>
    </rPh>
    <rPh sb="20" eb="21">
      <t>ﾉｿﾞ</t>
    </rPh>
    <phoneticPr fontId="84" type="noConversion"/>
  </si>
  <si>
    <t>ダイアミド　パウダー</t>
    <phoneticPr fontId="84" type="noConversion"/>
  </si>
  <si>
    <t>ベスタミド　ペレット</t>
    <phoneticPr fontId="84" type="noConversion"/>
  </si>
  <si>
    <t>ベストジント　パウダー</t>
    <phoneticPr fontId="84" type="noConversion"/>
  </si>
  <si>
    <t>ベスタメルト　ペレット、パウダー</t>
    <phoneticPr fontId="84" type="noConversion"/>
  </si>
  <si>
    <t>トロガミド　ペレット</t>
    <phoneticPr fontId="84" type="noConversion"/>
  </si>
  <si>
    <t>ベスタキープ　ペレット　パウダー</t>
    <phoneticPr fontId="84" type="noConversion"/>
  </si>
  <si>
    <r>
      <rPr>
        <sz val="12"/>
        <rFont val="ＭＳ Ｐ明朝"/>
        <family val="1"/>
        <charset val="128"/>
      </rPr>
      <t>ベスタキープ</t>
    </r>
    <r>
      <rPr>
        <sz val="12"/>
        <rFont val="Cambria"/>
        <family val="1"/>
      </rPr>
      <t>-J</t>
    </r>
    <r>
      <rPr>
        <sz val="12"/>
        <rFont val="ＭＳ Ｐ明朝"/>
        <family val="1"/>
        <charset val="128"/>
      </rPr>
      <t>　についてはお問い合わせください。</t>
    </r>
    <rPh sb="15" eb="16">
      <t>ﾄ</t>
    </rPh>
    <rPh sb="17" eb="18">
      <t>ｱ</t>
    </rPh>
    <phoneticPr fontId="8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</si>
</sst>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_-* #,##0_-;\-* #,##0_-;_-* &quot;-&quot;_-;_-@_-"/>
    <numFmt numFmtId="181" formatCode="_-* #,##0.00_-;\-* #,##0.00_-;_-* &quot;-&quot;??_-;_-@_-"/>
    <numFmt numFmtId="182" formatCode="[$-409]mmmm\ d\,\ yyyy;@"/>
    <numFmt numFmtId="183" formatCode="[$-409]d\-mmm\-yyyy;@"/>
    <numFmt numFmtId="184" formatCode="_-&quot;$&quot;* #,##0_-;\-&quot;$&quot;* #,##0_-;_-&quot;$&quot;* &quot;-&quot;_-;_-@_-"/>
    <numFmt numFmtId="185" formatCode="_-&quot;$&quot;* #,##0.00_-;\-&quot;$&quot;* #,##0.00_-;_-&quot;$&quot;* &quot;-&quot;??_-;_-@_-"/>
    <numFmt numFmtId="186" formatCode="_-* #,##0\ &quot;€&quot;_-;\-* #,##0\ &quot;€&quot;_-;_-* &quot;-&quot;\ &quot;€&quot;_-;_-@_-"/>
    <numFmt numFmtId="187" formatCode="_-* #,##0\ _€_-;\-* #,##0\ _€_-;_-* &quot;-&quot;\ _€_-;_-@_-"/>
    <numFmt numFmtId="188" formatCode="_-* #,##0.00\ &quot;€&quot;_-;\-* #,##0.00\ &quot;€&quot;_-;_-* &quot;-&quot;??\ &quot;€&quot;_-;_-@_-"/>
    <numFmt numFmtId="189" formatCode="_-* #,##0.00\ _€_-;\-* #,##0.00\ _€_-;_-* &quot;-&quot;??\ _€_-;_-@_-"/>
    <numFmt numFmtId="190" formatCode="_-&quot;€&quot;\ * #,##0_-;\-&quot;€&quot;\ * #,##0_-;_-&quot;€&quot;\ * &quot;-&quot;_-;_-@_-"/>
    <numFmt numFmtId="191" formatCode="_-&quot;€&quot;\ * #,##0.00_-;\-&quot;€&quot;\ * #,##0.00_-;_-&quot;€&quot;\ * &quot;-&quot;??_-;_-@_-"/>
    <numFmt numFmtId="192" formatCode="0.0"/>
  </numFmts>
  <fonts count="121">
    <font>
      <sz val="10"/>
      <name val="Verdana"/>
      <family val="2"/>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0"/>
      <color theme="1"/>
      <name val="Arial"/>
      <family val="2"/>
    </font>
    <font>
      <sz val="11"/>
      <color theme="1"/>
      <name val="ＭＳ Ｐゴシック"/>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ＭＳ Ｐゴシック"/>
      <family val="2"/>
      <scheme val="minor"/>
    </font>
    <font>
      <sz val="11"/>
      <color rgb="FF9C0006"/>
      <name val="ＭＳ Ｐゴシック"/>
      <family val="3"/>
      <charset val="128"/>
    </font>
    <font>
      <sz val="11"/>
      <color rgb="FF9C0006"/>
      <name val="ＭＳ Ｐゴシック"/>
      <family val="2"/>
      <scheme val="minor"/>
    </font>
    <font>
      <b/>
      <sz val="11"/>
      <color rgb="FFFA7D00"/>
      <name val="ＭＳ Ｐゴシック"/>
      <family val="2"/>
      <scheme val="minor"/>
    </font>
    <font>
      <b/>
      <sz val="11"/>
      <color theme="0"/>
      <name val="ＭＳ Ｐゴシック"/>
      <family val="2"/>
      <scheme val="minor"/>
    </font>
    <font>
      <i/>
      <sz val="11"/>
      <color rgb="FF7F7F7F"/>
      <name val="ＭＳ Ｐゴシック"/>
      <family val="2"/>
      <scheme val="minor"/>
    </font>
    <font>
      <sz val="11"/>
      <color rgb="FF006100"/>
      <name val="ＭＳ Ｐゴシック"/>
      <family val="2"/>
      <scheme val="min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u/>
      <sz val="10"/>
      <color theme="10"/>
      <name val="Arial"/>
      <family val="2"/>
    </font>
    <font>
      <u/>
      <sz val="11"/>
      <color theme="10"/>
      <name val="ＭＳ Ｐゴシック"/>
      <family val="2"/>
      <scheme val="minor"/>
    </font>
    <font>
      <u/>
      <sz val="12"/>
      <color theme="10"/>
      <name val="ＭＳ Ｐゴシック"/>
      <family val="2"/>
      <scheme val="minor"/>
    </font>
    <font>
      <sz val="11"/>
      <color rgb="FF3F3F76"/>
      <name val="ＭＳ Ｐゴシック"/>
      <family val="2"/>
      <scheme val="minor"/>
    </font>
    <font>
      <sz val="11"/>
      <color rgb="FFFA7D00"/>
      <name val="ＭＳ Ｐゴシック"/>
      <family val="2"/>
      <scheme val="minor"/>
    </font>
    <font>
      <sz val="11"/>
      <color rgb="FF9C6500"/>
      <name val="ＭＳ Ｐゴシック"/>
      <family val="2"/>
      <scheme val="minor"/>
    </font>
    <font>
      <sz val="10"/>
      <color theme="1"/>
      <name val="ＭＳ Ｐゴシック"/>
      <family val="2"/>
      <charset val="128"/>
    </font>
    <font>
      <sz val="11"/>
      <color theme="1"/>
      <name val="ＭＳ Ｐゴシック"/>
      <family val="3"/>
      <charset val="128"/>
    </font>
    <font>
      <sz val="12"/>
      <color theme="1"/>
      <name val="ＭＳ Ｐゴシック"/>
      <family val="2"/>
      <scheme val="minor"/>
    </font>
    <font>
      <b/>
      <sz val="11"/>
      <color rgb="FF3F3F3F"/>
      <name val="ＭＳ Ｐゴシック"/>
      <family val="2"/>
      <scheme val="minor"/>
    </font>
    <font>
      <sz val="18"/>
      <color theme="3"/>
      <name val="ＭＳ Ｐゴシック"/>
      <family val="2"/>
      <scheme val="major"/>
    </font>
    <font>
      <b/>
      <sz val="11"/>
      <color theme="1"/>
      <name val="ＭＳ Ｐゴシック"/>
      <family val="2"/>
      <scheme val="minor"/>
    </font>
    <font>
      <sz val="11"/>
      <color rgb="FFFF0000"/>
      <name val="ＭＳ Ｐゴシック"/>
      <family val="2"/>
      <scheme val="minor"/>
    </font>
    <font>
      <sz val="10"/>
      <color theme="1"/>
      <name val="Verdana"/>
      <family val="2"/>
    </font>
    <font>
      <sz val="10"/>
      <color theme="0" tint="-0.3498947111423078"/>
      <name val="Verdana"/>
      <family val="2"/>
    </font>
    <font>
      <sz val="11"/>
      <name val="ＭＳ Ｐゴシック"/>
      <family val="2"/>
      <scheme val="minor"/>
    </font>
    <font>
      <sz val="10"/>
      <name val="ＭＳ Ｐゴシック"/>
      <family val="1"/>
      <scheme val="major"/>
    </font>
    <font>
      <u/>
      <sz val="12"/>
      <color indexed="12"/>
      <name val="ＭＳ Ｐゴシック"/>
      <family val="1"/>
      <scheme val="major"/>
    </font>
    <font>
      <sz val="12"/>
      <name val="ＭＳ Ｐゴシック"/>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ＭＳ Ｐゴシック"/>
      <family val="2"/>
      <scheme val="minor"/>
    </font>
    <font>
      <sz val="11"/>
      <name val="SimSun"/>
      <charset val="134"/>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amily val="3"/>
      <charset val="128"/>
    </font>
    <font>
      <sz val="11"/>
      <color rgb="FF00B050"/>
      <name val="Verdana"/>
      <family val="2"/>
    </font>
    <font>
      <b/>
      <sz val="11"/>
      <name val="SimSun"/>
      <family val="2"/>
    </font>
    <font>
      <sz val="11"/>
      <name val="ＭＳ Ｐゴシック"/>
      <family val="3"/>
      <charset val="128"/>
      <scheme val="minor"/>
    </font>
    <font>
      <sz val="11"/>
      <color rgb="FF000000"/>
      <name val="SimSun"/>
      <charset val="134"/>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amily val="3"/>
      <charset val="128"/>
    </font>
    <font>
      <sz val="11"/>
      <color rgb="FFFF0000"/>
      <name val="돋움"/>
      <family val="3"/>
      <charset val="129"/>
    </font>
    <font>
      <sz val="11"/>
      <color theme="8"/>
      <name val="ＭＳ Ｐゴシック"/>
      <family val="3"/>
      <charset val="128"/>
    </font>
    <font>
      <sz val="11"/>
      <color rgb="FFFF0000"/>
      <name val="Verdana"/>
      <family val="3"/>
      <charset val="129"/>
    </font>
    <font>
      <sz val="11"/>
      <color rgb="FFFF0000"/>
      <name val="Verdana"/>
      <family val="3"/>
    </font>
    <font>
      <sz val="11"/>
      <color rgb="FF000000"/>
      <name val="Verdana"/>
      <family val="2"/>
    </font>
    <font>
      <i/>
      <sz val="11"/>
      <name val="ＭＳ Ｐゴシック"/>
      <family val="3"/>
      <charset val="128"/>
    </font>
    <font>
      <i/>
      <sz val="11"/>
      <color rgb="FFFF0000"/>
      <name val="ＭＳ Ｐゴシック"/>
      <family val="3"/>
      <charset val="128"/>
    </font>
    <font>
      <i/>
      <sz val="11"/>
      <color rgb="FF00B050"/>
      <name val="ＭＳ Ｐゴシック"/>
      <family val="3"/>
      <charset val="128"/>
    </font>
    <font>
      <sz val="11"/>
      <color rgb="FF000000"/>
      <name val="Aptos Narrow"/>
      <family val="2"/>
    </font>
    <font>
      <sz val="9"/>
      <name val="Tahoma"/>
      <family val="2"/>
    </font>
    <font>
      <sz val="11"/>
      <name val="Arial"/>
      <family val="2"/>
    </font>
    <font>
      <sz val="6"/>
      <name val="ＭＳ Ｐゴシック"/>
      <family val="3"/>
      <charset val="128"/>
    </font>
    <font>
      <sz val="12"/>
      <name val="ＭＳ Ｐ明朝"/>
      <family val="1"/>
      <charset val="128"/>
    </font>
    <font>
      <sz val="12"/>
      <name val="Cambria"/>
      <family val="1"/>
      <charset val="128"/>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9" fontId="4" fillId="0" borderId="0" applyFont="0" applyFill="0" applyBorder="0" applyAlignment="0" applyProtection="0"/>
    <xf numFmtId="177"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77" fontId="13" fillId="0" borderId="0" applyFont="0" applyFill="0" applyBorder="0" applyAlignment="0" applyProtection="0"/>
    <xf numFmtId="180" fontId="13" fillId="0" borderId="0" applyFont="0" applyFill="0" applyBorder="0" applyAlignment="0" applyProtection="0"/>
    <xf numFmtId="187"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79"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79"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79"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6" fontId="13" fillId="0" borderId="0" applyFont="0" applyFill="0" applyBorder="0" applyAlignment="0" applyProtection="0"/>
    <xf numFmtId="184" fontId="13" fillId="0" borderId="0" applyFont="0" applyFill="0" applyBorder="0" applyAlignment="0" applyProtection="0"/>
    <xf numFmtId="186" fontId="13" fillId="0" borderId="0" applyFont="0" applyFill="0" applyBorder="0" applyAlignment="0" applyProtection="0"/>
    <xf numFmtId="190"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78"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8"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8"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2"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82" fontId="4" fillId="0" borderId="0"/>
    <xf numFmtId="0" fontId="82" fillId="0" borderId="0"/>
    <xf numFmtId="0" fontId="82" fillId="0" borderId="0"/>
    <xf numFmtId="182"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82" fontId="4" fillId="0" borderId="0"/>
    <xf numFmtId="0" fontId="10" fillId="0" borderId="0"/>
    <xf numFmtId="182" fontId="82" fillId="0" borderId="0"/>
    <xf numFmtId="0" fontId="5" fillId="0" borderId="0"/>
    <xf numFmtId="0" fontId="5" fillId="0" borderId="0"/>
    <xf numFmtId="182" fontId="10" fillId="0" borderId="0"/>
    <xf numFmtId="0" fontId="5" fillId="0" borderId="0"/>
    <xf numFmtId="0" fontId="10" fillId="0" borderId="0"/>
    <xf numFmtId="0" fontId="5" fillId="0" borderId="0"/>
    <xf numFmtId="0" fontId="66" fillId="0" borderId="0">
      <alignment vertical="center"/>
    </xf>
    <xf numFmtId="182"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82" fontId="4" fillId="0" borderId="0"/>
    <xf numFmtId="182"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82" fontId="13" fillId="0" borderId="0"/>
    <xf numFmtId="0" fontId="82" fillId="0" borderId="0"/>
    <xf numFmtId="0" fontId="82" fillId="0" borderId="0"/>
    <xf numFmtId="0" fontId="82" fillId="0" borderId="0"/>
    <xf numFmtId="182"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09">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83"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82" fontId="0" fillId="45" borderId="13" xfId="0" applyNumberFormat="1" applyFill="1" applyBorder="1" applyAlignment="1">
      <alignment vertical="top" wrapText="1"/>
    </xf>
    <xf numFmtId="182" fontId="0" fillId="45" borderId="0" xfId="0" applyNumberFormat="1" applyFill="1"/>
    <xf numFmtId="182" fontId="12" fillId="45" borderId="0" xfId="0" applyNumberFormat="1" applyFont="1" applyFill="1"/>
    <xf numFmtId="182"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82"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82" fontId="7" fillId="45" borderId="0" xfId="0" applyNumberFormat="1" applyFont="1" applyFill="1" applyAlignment="1">
      <alignment horizontal="center" vertical="center" wrapText="1"/>
    </xf>
    <xf numFmtId="0" fontId="0" fillId="45" borderId="0" xfId="0" applyFill="1" applyAlignment="1">
      <alignment horizontal="center" vertical="center"/>
    </xf>
    <xf numFmtId="182"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82"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92"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20" fillId="45" borderId="20" xfId="0" applyFont="1" applyFill="1" applyBorder="1" applyAlignment="1" applyProtection="1">
      <alignment horizontal="left" vertical="center" wrapText="1"/>
      <protection locked="0"/>
    </xf>
    <xf numFmtId="49" fontId="119" fillId="45" borderId="33" xfId="0" applyNumberFormat="1" applyFont="1" applyFill="1" applyBorder="1" applyAlignment="1" applyProtection="1">
      <alignment horizontal="left" vertical="center" wrapText="1"/>
      <protection locked="0"/>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77" fillId="45" borderId="56" xfId="492" applyNumberFormat="1" applyFill="1" applyBorder="1" applyAlignment="1">
      <alignment horizontal="center" vertical="center" wrapText="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83" fontId="17" fillId="45" borderId="31" xfId="0" applyNumberFormat="1" applyFont="1" applyFill="1" applyBorder="1" applyAlignment="1" applyProtection="1">
      <alignment horizontal="center" wrapText="1"/>
      <protection locked="0"/>
    </xf>
    <xf numFmtId="183"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2" xfId="6" xr:uid="{00000000-0005-0000-0000-000000000000}"/>
    <cellStyle name="20% - Accent1 2 2" xfId="597" xr:uid="{00000000-0005-0000-0000-000001000000}"/>
    <cellStyle name="20% - Accent1 2 2 2" xfId="760" xr:uid="{00000000-0005-0000-0000-000002000000}"/>
    <cellStyle name="20% - Accent1 2 3" xfId="713" xr:uid="{00000000-0005-0000-0000-000003000000}"/>
    <cellStyle name="20% - Accent1 3" xfId="807" xr:uid="{00000000-0005-0000-0000-000004000000}"/>
    <cellStyle name="20% - Accent2 2" xfId="7" xr:uid="{00000000-0005-0000-0000-000005000000}"/>
    <cellStyle name="20% - Accent2 2 2" xfId="598" xr:uid="{00000000-0005-0000-0000-000006000000}"/>
    <cellStyle name="20% - Accent2 2 2 2" xfId="761" xr:uid="{00000000-0005-0000-0000-000007000000}"/>
    <cellStyle name="20% - Accent2 2 3" xfId="714" xr:uid="{00000000-0005-0000-0000-000008000000}"/>
    <cellStyle name="20% - Accent2 3" xfId="810" xr:uid="{00000000-0005-0000-0000-000009000000}"/>
    <cellStyle name="20% - Accent3 2" xfId="8" xr:uid="{00000000-0005-0000-0000-00000A000000}"/>
    <cellStyle name="20% - Accent3 2 2" xfId="599" xr:uid="{00000000-0005-0000-0000-00000B000000}"/>
    <cellStyle name="20% - Accent3 2 2 2" xfId="762" xr:uid="{00000000-0005-0000-0000-00000C000000}"/>
    <cellStyle name="20% - Accent3 2 3" xfId="715" xr:uid="{00000000-0005-0000-0000-00000D000000}"/>
    <cellStyle name="20% - Accent3 3" xfId="813" xr:uid="{00000000-0005-0000-0000-00000E000000}"/>
    <cellStyle name="20% - Accent4 2" xfId="9" xr:uid="{00000000-0005-0000-0000-00000F000000}"/>
    <cellStyle name="20% - Accent4 2 2" xfId="600" xr:uid="{00000000-0005-0000-0000-000010000000}"/>
    <cellStyle name="20% - Accent4 2 2 2" xfId="763" xr:uid="{00000000-0005-0000-0000-000011000000}"/>
    <cellStyle name="20% - Accent4 2 3" xfId="716" xr:uid="{00000000-0005-0000-0000-000012000000}"/>
    <cellStyle name="20% - Accent4 3" xfId="816" xr:uid="{00000000-0005-0000-0000-000013000000}"/>
    <cellStyle name="20% - Accent5 2" xfId="10" xr:uid="{00000000-0005-0000-0000-000014000000}"/>
    <cellStyle name="20% - Accent5 2 2" xfId="601" xr:uid="{00000000-0005-0000-0000-000015000000}"/>
    <cellStyle name="20% - Accent5 2 2 2" xfId="764" xr:uid="{00000000-0005-0000-0000-000016000000}"/>
    <cellStyle name="20% - Accent5 2 3" xfId="717" xr:uid="{00000000-0005-0000-0000-000017000000}"/>
    <cellStyle name="20% - Accent5 3" xfId="819" xr:uid="{00000000-0005-0000-0000-000018000000}"/>
    <cellStyle name="20% - Accent6 2" xfId="11" xr:uid="{00000000-0005-0000-0000-000019000000}"/>
    <cellStyle name="20% - Accent6 2 2" xfId="602" xr:uid="{00000000-0005-0000-0000-00001A000000}"/>
    <cellStyle name="20% - Accent6 2 2 2" xfId="765" xr:uid="{00000000-0005-0000-0000-00001B000000}"/>
    <cellStyle name="20% - Accent6 2 3" xfId="718" xr:uid="{00000000-0005-0000-0000-00001C000000}"/>
    <cellStyle name="20% - Accent6 3" xfId="822" xr:uid="{00000000-0005-0000-0000-00001D000000}"/>
    <cellStyle name="20% - アクセント 1" xfId="688" builtinId="30" customBuiltin="1"/>
    <cellStyle name="20% - アクセント 2" xfId="692" builtinId="34" customBuiltin="1"/>
    <cellStyle name="20% - アクセント 3" xfId="696" builtinId="38" customBuiltin="1"/>
    <cellStyle name="20% - アクセント 4" xfId="700" builtinId="42" customBuiltin="1"/>
    <cellStyle name="20% - アクセント 5" xfId="704" builtinId="46" customBuiltin="1"/>
    <cellStyle name="20% - アクセント 6" xfId="708" builtinId="50" customBuiltin="1"/>
    <cellStyle name="40% - Accent1 2" xfId="12" xr:uid="{00000000-0005-0000-0000-000024000000}"/>
    <cellStyle name="40% - Accent1 2 2" xfId="603" xr:uid="{00000000-0005-0000-0000-000025000000}"/>
    <cellStyle name="40% - Accent1 2 2 2" xfId="766" xr:uid="{00000000-0005-0000-0000-000026000000}"/>
    <cellStyle name="40% - Accent1 2 3" xfId="719" xr:uid="{00000000-0005-0000-0000-000027000000}"/>
    <cellStyle name="40% - Accent1 3" xfId="808" xr:uid="{00000000-0005-0000-0000-000028000000}"/>
    <cellStyle name="40% - Accent2 2" xfId="13" xr:uid="{00000000-0005-0000-0000-000029000000}"/>
    <cellStyle name="40% - Accent2 2 2" xfId="604" xr:uid="{00000000-0005-0000-0000-00002A000000}"/>
    <cellStyle name="40% - Accent2 2 2 2" xfId="767" xr:uid="{00000000-0005-0000-0000-00002B000000}"/>
    <cellStyle name="40% - Accent2 2 3" xfId="720" xr:uid="{00000000-0005-0000-0000-00002C000000}"/>
    <cellStyle name="40% - Accent2 3" xfId="811" xr:uid="{00000000-0005-0000-0000-00002D000000}"/>
    <cellStyle name="40% - Accent3 2" xfId="14" xr:uid="{00000000-0005-0000-0000-00002E000000}"/>
    <cellStyle name="40% - Accent3 2 2" xfId="605" xr:uid="{00000000-0005-0000-0000-00002F000000}"/>
    <cellStyle name="40% - Accent3 2 2 2" xfId="768" xr:uid="{00000000-0005-0000-0000-000030000000}"/>
    <cellStyle name="40% - Accent3 2 3" xfId="721" xr:uid="{00000000-0005-0000-0000-000031000000}"/>
    <cellStyle name="40% - Accent3 3" xfId="814" xr:uid="{00000000-0005-0000-0000-000032000000}"/>
    <cellStyle name="40% - Accent4 2" xfId="15" xr:uid="{00000000-0005-0000-0000-000033000000}"/>
    <cellStyle name="40% - Accent4 2 2" xfId="606" xr:uid="{00000000-0005-0000-0000-000034000000}"/>
    <cellStyle name="40% - Accent4 2 2 2" xfId="769" xr:uid="{00000000-0005-0000-0000-000035000000}"/>
    <cellStyle name="40% - Accent4 2 3" xfId="722" xr:uid="{00000000-0005-0000-0000-000036000000}"/>
    <cellStyle name="40% - Accent4 3" xfId="817" xr:uid="{00000000-0005-0000-0000-000037000000}"/>
    <cellStyle name="40% - Accent5 2" xfId="16" xr:uid="{00000000-0005-0000-0000-000038000000}"/>
    <cellStyle name="40% - Accent5 2 2" xfId="607" xr:uid="{00000000-0005-0000-0000-000039000000}"/>
    <cellStyle name="40% - Accent5 2 2 2" xfId="770" xr:uid="{00000000-0005-0000-0000-00003A000000}"/>
    <cellStyle name="40% - Accent5 2 3" xfId="723" xr:uid="{00000000-0005-0000-0000-00003B000000}"/>
    <cellStyle name="40% - Accent5 3" xfId="820" xr:uid="{00000000-0005-0000-0000-00003C000000}"/>
    <cellStyle name="40% - Accent6 2" xfId="17" xr:uid="{00000000-0005-0000-0000-00003D000000}"/>
    <cellStyle name="40% - Accent6 2 2" xfId="608" xr:uid="{00000000-0005-0000-0000-00003E000000}"/>
    <cellStyle name="40% - Accent6 2 2 2" xfId="771" xr:uid="{00000000-0005-0000-0000-00003F000000}"/>
    <cellStyle name="40% - Accent6 2 3" xfId="724" xr:uid="{00000000-0005-0000-0000-000040000000}"/>
    <cellStyle name="40% - Accent6 3" xfId="823" xr:uid="{00000000-0005-0000-0000-000041000000}"/>
    <cellStyle name="40% - アクセント 1" xfId="689" builtinId="31" customBuiltin="1"/>
    <cellStyle name="40% - アクセント 2" xfId="693" builtinId="35" customBuiltin="1"/>
    <cellStyle name="40% - アクセント 3" xfId="697" builtinId="39" customBuiltin="1"/>
    <cellStyle name="40% - アクセント 4" xfId="701" builtinId="43" customBuiltin="1"/>
    <cellStyle name="40% - アクセント 5" xfId="705" builtinId="47" customBuiltin="1"/>
    <cellStyle name="40% - アクセント 6" xfId="709" builtinId="51" customBuiltin="1"/>
    <cellStyle name="60% - Accent1 2" xfId="18" xr:uid="{00000000-0005-0000-0000-000048000000}"/>
    <cellStyle name="60% - Accent1 2 2" xfId="609" xr:uid="{00000000-0005-0000-0000-000049000000}"/>
    <cellStyle name="60% - Accent1 3" xfId="809" xr:uid="{00000000-0005-0000-0000-00004A000000}"/>
    <cellStyle name="60% - Accent2 2" xfId="19" xr:uid="{00000000-0005-0000-0000-00004B000000}"/>
    <cellStyle name="60% - Accent2 2 2" xfId="610" xr:uid="{00000000-0005-0000-0000-00004C000000}"/>
    <cellStyle name="60% - Accent2 3" xfId="812" xr:uid="{00000000-0005-0000-0000-00004D000000}"/>
    <cellStyle name="60% - Accent3 2" xfId="20" xr:uid="{00000000-0005-0000-0000-00004E000000}"/>
    <cellStyle name="60% - Accent3 2 2" xfId="611" xr:uid="{00000000-0005-0000-0000-00004F000000}"/>
    <cellStyle name="60% - Accent3 3" xfId="815" xr:uid="{00000000-0005-0000-0000-000050000000}"/>
    <cellStyle name="60% - Accent4 2" xfId="21" xr:uid="{00000000-0005-0000-0000-000051000000}"/>
    <cellStyle name="60% - Accent4 2 2" xfId="612" xr:uid="{00000000-0005-0000-0000-000052000000}"/>
    <cellStyle name="60% - Accent4 3" xfId="818" xr:uid="{00000000-0005-0000-0000-000053000000}"/>
    <cellStyle name="60% - Accent5 2" xfId="22" xr:uid="{00000000-0005-0000-0000-000054000000}"/>
    <cellStyle name="60% - Accent5 2 2" xfId="613" xr:uid="{00000000-0005-0000-0000-000055000000}"/>
    <cellStyle name="60% - Accent5 3" xfId="821" xr:uid="{00000000-0005-0000-0000-000056000000}"/>
    <cellStyle name="60% - Accent6 2" xfId="23" xr:uid="{00000000-0005-0000-0000-000057000000}"/>
    <cellStyle name="60% - Accent6 2 2" xfId="614" xr:uid="{00000000-0005-0000-0000-000058000000}"/>
    <cellStyle name="60% - Accent6 3" xfId="824" xr:uid="{00000000-0005-0000-0000-000059000000}"/>
    <cellStyle name="60% - アクセント 1" xfId="690" builtinId="32" customBuiltin="1"/>
    <cellStyle name="60% - アクセント 2" xfId="694" builtinId="36" customBuiltin="1"/>
    <cellStyle name="60% - アクセント 3" xfId="698" builtinId="40" customBuiltin="1"/>
    <cellStyle name="60% - アクセント 4" xfId="702" builtinId="44" customBuiltin="1"/>
    <cellStyle name="60% - アクセント 5" xfId="706" builtinId="48" customBuiltin="1"/>
    <cellStyle name="60% - アクセント 6" xfId="710" builtinId="52" customBuiltin="1"/>
    <cellStyle name="Accent1 2" xfId="24" xr:uid="{00000000-0005-0000-0000-000060000000}"/>
    <cellStyle name="Accent1 2 2" xfId="615" xr:uid="{00000000-0005-0000-0000-000061000000}"/>
    <cellStyle name="Accent2 2" xfId="25" xr:uid="{00000000-0005-0000-0000-000062000000}"/>
    <cellStyle name="Accent2 2 2" xfId="616" xr:uid="{00000000-0005-0000-0000-000063000000}"/>
    <cellStyle name="Accent3 2" xfId="26" xr:uid="{00000000-0005-0000-0000-000064000000}"/>
    <cellStyle name="Accent3 2 2" xfId="617" xr:uid="{00000000-0005-0000-0000-000065000000}"/>
    <cellStyle name="Accent4 2" xfId="27" xr:uid="{00000000-0005-0000-0000-000066000000}"/>
    <cellStyle name="Accent4 2 2" xfId="618" xr:uid="{00000000-0005-0000-0000-000067000000}"/>
    <cellStyle name="Accent5 2" xfId="28" xr:uid="{00000000-0005-0000-0000-000068000000}"/>
    <cellStyle name="Accent5 2 2" xfId="619" xr:uid="{00000000-0005-0000-0000-000069000000}"/>
    <cellStyle name="Accent6 2" xfId="29" xr:uid="{00000000-0005-0000-0000-00006A000000}"/>
    <cellStyle name="Accent6 2 2" xfId="620" xr:uid="{00000000-0005-0000-0000-00006B000000}"/>
    <cellStyle name="Bad 2" xfId="30" xr:uid="{00000000-0005-0000-0000-00006C000000}"/>
    <cellStyle name="Bad 2 2" xfId="621" xr:uid="{00000000-0005-0000-0000-00006D000000}"/>
    <cellStyle name="Bad 3" xfId="31" xr:uid="{00000000-0005-0000-0000-00006E000000}"/>
    <cellStyle name="Bad 3 2" xfId="622" xr:uid="{00000000-0005-0000-0000-00006F000000}"/>
    <cellStyle name="Calculation 2" xfId="32" xr:uid="{00000000-0005-0000-0000-000070000000}"/>
    <cellStyle name="Calculation 2 2" xfId="623" xr:uid="{00000000-0005-0000-0000-000071000000}"/>
    <cellStyle name="Check Cell 2" xfId="33" xr:uid="{00000000-0005-0000-0000-000072000000}"/>
    <cellStyle name="Check Cell 2 2" xfId="624" xr:uid="{00000000-0005-0000-0000-000073000000}"/>
    <cellStyle name="Comma" xfId="4" xr:uid="{00000000-0005-0000-0000-000074000000}"/>
    <cellStyle name="Comma [0]" xfId="5" xr:uid="{00000000-0005-0000-0000-000075000000}"/>
    <cellStyle name="Comma [0] 2" xfId="34" xr:uid="{00000000-0005-0000-0000-000076000000}"/>
    <cellStyle name="Comma [0] 3" xfId="35" xr:uid="{00000000-0005-0000-0000-000077000000}"/>
    <cellStyle name="Comma [0] 4" xfId="36" xr:uid="{00000000-0005-0000-0000-000078000000}"/>
    <cellStyle name="Comma 10" xfId="37" xr:uid="{00000000-0005-0000-0000-000079000000}"/>
    <cellStyle name="Comma 100" xfId="38" xr:uid="{00000000-0005-0000-0000-00007A000000}"/>
    <cellStyle name="Comma 101" xfId="39" xr:uid="{00000000-0005-0000-0000-00007B000000}"/>
    <cellStyle name="Comma 102" xfId="40" xr:uid="{00000000-0005-0000-0000-00007C000000}"/>
    <cellStyle name="Comma 103" xfId="41" xr:uid="{00000000-0005-0000-0000-00007D000000}"/>
    <cellStyle name="Comma 104" xfId="42" xr:uid="{00000000-0005-0000-0000-00007E000000}"/>
    <cellStyle name="Comma 105" xfId="43" xr:uid="{00000000-0005-0000-0000-00007F000000}"/>
    <cellStyle name="Comma 106" xfId="44" xr:uid="{00000000-0005-0000-0000-000080000000}"/>
    <cellStyle name="Comma 107" xfId="45" xr:uid="{00000000-0005-0000-0000-000081000000}"/>
    <cellStyle name="Comma 108" xfId="46" xr:uid="{00000000-0005-0000-0000-000082000000}"/>
    <cellStyle name="Comma 109" xfId="47" xr:uid="{00000000-0005-0000-0000-000083000000}"/>
    <cellStyle name="Comma 11" xfId="48" xr:uid="{00000000-0005-0000-0000-000084000000}"/>
    <cellStyle name="Comma 110" xfId="49" xr:uid="{00000000-0005-0000-0000-000085000000}"/>
    <cellStyle name="Comma 111" xfId="50" xr:uid="{00000000-0005-0000-0000-000086000000}"/>
    <cellStyle name="Comma 112" xfId="51" xr:uid="{00000000-0005-0000-0000-000087000000}"/>
    <cellStyle name="Comma 113" xfId="52" xr:uid="{00000000-0005-0000-0000-000088000000}"/>
    <cellStyle name="Comma 114" xfId="53" xr:uid="{00000000-0005-0000-0000-000089000000}"/>
    <cellStyle name="Comma 115" xfId="54" xr:uid="{00000000-0005-0000-0000-00008A000000}"/>
    <cellStyle name="Comma 116" xfId="55" xr:uid="{00000000-0005-0000-0000-00008B000000}"/>
    <cellStyle name="Comma 117" xfId="56" xr:uid="{00000000-0005-0000-0000-00008C000000}"/>
    <cellStyle name="Comma 118" xfId="57" xr:uid="{00000000-0005-0000-0000-00008D000000}"/>
    <cellStyle name="Comma 119" xfId="58" xr:uid="{00000000-0005-0000-0000-00008E000000}"/>
    <cellStyle name="Comma 12" xfId="59" xr:uid="{00000000-0005-0000-0000-00008F000000}"/>
    <cellStyle name="Comma 120" xfId="60" xr:uid="{00000000-0005-0000-0000-000090000000}"/>
    <cellStyle name="Comma 121" xfId="61" xr:uid="{00000000-0005-0000-0000-000091000000}"/>
    <cellStyle name="Comma 122" xfId="62" xr:uid="{00000000-0005-0000-0000-000092000000}"/>
    <cellStyle name="Comma 123" xfId="63" xr:uid="{00000000-0005-0000-0000-000093000000}"/>
    <cellStyle name="Comma 124" xfId="64" xr:uid="{00000000-0005-0000-0000-000094000000}"/>
    <cellStyle name="Comma 125" xfId="65" xr:uid="{00000000-0005-0000-0000-000095000000}"/>
    <cellStyle name="Comma 126" xfId="66" xr:uid="{00000000-0005-0000-0000-000096000000}"/>
    <cellStyle name="Comma 127" xfId="67" xr:uid="{00000000-0005-0000-0000-000097000000}"/>
    <cellStyle name="Comma 128" xfId="68" xr:uid="{00000000-0005-0000-0000-000098000000}"/>
    <cellStyle name="Comma 129" xfId="69" xr:uid="{00000000-0005-0000-0000-000099000000}"/>
    <cellStyle name="Comma 13" xfId="70" xr:uid="{00000000-0005-0000-0000-00009A000000}"/>
    <cellStyle name="Comma 130" xfId="71" xr:uid="{00000000-0005-0000-0000-00009B000000}"/>
    <cellStyle name="Comma 131" xfId="72" xr:uid="{00000000-0005-0000-0000-00009C000000}"/>
    <cellStyle name="Comma 132" xfId="73" xr:uid="{00000000-0005-0000-0000-00009D000000}"/>
    <cellStyle name="Comma 133" xfId="74" xr:uid="{00000000-0005-0000-0000-00009E000000}"/>
    <cellStyle name="Comma 134" xfId="75" xr:uid="{00000000-0005-0000-0000-00009F000000}"/>
    <cellStyle name="Comma 135" xfId="76" xr:uid="{00000000-0005-0000-0000-0000A0000000}"/>
    <cellStyle name="Comma 136" xfId="77" xr:uid="{00000000-0005-0000-0000-0000A1000000}"/>
    <cellStyle name="Comma 137" xfId="78" xr:uid="{00000000-0005-0000-0000-0000A2000000}"/>
    <cellStyle name="Comma 138" xfId="79" xr:uid="{00000000-0005-0000-0000-0000A3000000}"/>
    <cellStyle name="Comma 139" xfId="80" xr:uid="{00000000-0005-0000-0000-0000A4000000}"/>
    <cellStyle name="Comma 14" xfId="81" xr:uid="{00000000-0005-0000-0000-0000A5000000}"/>
    <cellStyle name="Comma 140" xfId="82" xr:uid="{00000000-0005-0000-0000-0000A6000000}"/>
    <cellStyle name="Comma 141" xfId="83" xr:uid="{00000000-0005-0000-0000-0000A7000000}"/>
    <cellStyle name="Comma 142" xfId="84" xr:uid="{00000000-0005-0000-0000-0000A8000000}"/>
    <cellStyle name="Comma 143" xfId="85" xr:uid="{00000000-0005-0000-0000-0000A9000000}"/>
    <cellStyle name="Comma 144" xfId="86" xr:uid="{00000000-0005-0000-0000-0000AA000000}"/>
    <cellStyle name="Comma 145" xfId="87" xr:uid="{00000000-0005-0000-0000-0000AB000000}"/>
    <cellStyle name="Comma 146" xfId="88" xr:uid="{00000000-0005-0000-0000-0000AC000000}"/>
    <cellStyle name="Comma 147" xfId="89" xr:uid="{00000000-0005-0000-0000-0000AD000000}"/>
    <cellStyle name="Comma 148" xfId="90" xr:uid="{00000000-0005-0000-0000-0000AE000000}"/>
    <cellStyle name="Comma 149" xfId="91" xr:uid="{00000000-0005-0000-0000-0000AF000000}"/>
    <cellStyle name="Comma 15" xfId="92" xr:uid="{00000000-0005-0000-0000-0000B0000000}"/>
    <cellStyle name="Comma 150" xfId="93" xr:uid="{00000000-0005-0000-0000-0000B1000000}"/>
    <cellStyle name="Comma 151" xfId="94" xr:uid="{00000000-0005-0000-0000-0000B2000000}"/>
    <cellStyle name="Comma 152" xfId="95" xr:uid="{00000000-0005-0000-0000-0000B3000000}"/>
    <cellStyle name="Comma 153" xfId="96" xr:uid="{00000000-0005-0000-0000-0000B4000000}"/>
    <cellStyle name="Comma 154" xfId="97" xr:uid="{00000000-0005-0000-0000-0000B5000000}"/>
    <cellStyle name="Comma 155" xfId="98" xr:uid="{00000000-0005-0000-0000-0000B6000000}"/>
    <cellStyle name="Comma 156" xfId="99" xr:uid="{00000000-0005-0000-0000-0000B7000000}"/>
    <cellStyle name="Comma 157" xfId="100" xr:uid="{00000000-0005-0000-0000-0000B8000000}"/>
    <cellStyle name="Comma 158" xfId="101" xr:uid="{00000000-0005-0000-0000-0000B9000000}"/>
    <cellStyle name="Comma 159" xfId="102" xr:uid="{00000000-0005-0000-0000-0000BA000000}"/>
    <cellStyle name="Comma 16" xfId="103" xr:uid="{00000000-0005-0000-0000-0000BB000000}"/>
    <cellStyle name="Comma 160" xfId="104" xr:uid="{00000000-0005-0000-0000-0000BC000000}"/>
    <cellStyle name="Comma 161" xfId="105" xr:uid="{00000000-0005-0000-0000-0000BD000000}"/>
    <cellStyle name="Comma 162" xfId="106" xr:uid="{00000000-0005-0000-0000-0000BE000000}"/>
    <cellStyle name="Comma 163" xfId="107" xr:uid="{00000000-0005-0000-0000-0000BF000000}"/>
    <cellStyle name="Comma 164" xfId="108" xr:uid="{00000000-0005-0000-0000-0000C0000000}"/>
    <cellStyle name="Comma 165" xfId="109" xr:uid="{00000000-0005-0000-0000-0000C1000000}"/>
    <cellStyle name="Comma 166" xfId="110" xr:uid="{00000000-0005-0000-0000-0000C2000000}"/>
    <cellStyle name="Comma 167" xfId="111" xr:uid="{00000000-0005-0000-0000-0000C3000000}"/>
    <cellStyle name="Comma 168" xfId="112" xr:uid="{00000000-0005-0000-0000-0000C4000000}"/>
    <cellStyle name="Comma 169" xfId="113" xr:uid="{00000000-0005-0000-0000-0000C5000000}"/>
    <cellStyle name="Comma 17" xfId="114" xr:uid="{00000000-0005-0000-0000-0000C6000000}"/>
    <cellStyle name="Comma 170" xfId="115" xr:uid="{00000000-0005-0000-0000-0000C7000000}"/>
    <cellStyle name="Comma 171" xfId="116" xr:uid="{00000000-0005-0000-0000-0000C8000000}"/>
    <cellStyle name="Comma 172" xfId="117" xr:uid="{00000000-0005-0000-0000-0000C9000000}"/>
    <cellStyle name="Comma 173" xfId="118" xr:uid="{00000000-0005-0000-0000-0000CA000000}"/>
    <cellStyle name="Comma 174" xfId="119" xr:uid="{00000000-0005-0000-0000-0000CB000000}"/>
    <cellStyle name="Comma 175" xfId="120" xr:uid="{00000000-0005-0000-0000-0000CC000000}"/>
    <cellStyle name="Comma 176" xfId="121" xr:uid="{00000000-0005-0000-0000-0000CD000000}"/>
    <cellStyle name="Comma 177" xfId="122" xr:uid="{00000000-0005-0000-0000-0000CE000000}"/>
    <cellStyle name="Comma 178" xfId="123" xr:uid="{00000000-0005-0000-0000-0000CF000000}"/>
    <cellStyle name="Comma 179" xfId="124" xr:uid="{00000000-0005-0000-0000-0000D0000000}"/>
    <cellStyle name="Comma 18" xfId="125" xr:uid="{00000000-0005-0000-0000-0000D1000000}"/>
    <cellStyle name="Comma 180" xfId="126" xr:uid="{00000000-0005-0000-0000-0000D2000000}"/>
    <cellStyle name="Comma 181" xfId="127" xr:uid="{00000000-0005-0000-0000-0000D3000000}"/>
    <cellStyle name="Comma 182" xfId="128" xr:uid="{00000000-0005-0000-0000-0000D4000000}"/>
    <cellStyle name="Comma 183" xfId="129" xr:uid="{00000000-0005-0000-0000-0000D5000000}"/>
    <cellStyle name="Comma 184" xfId="130" xr:uid="{00000000-0005-0000-0000-0000D6000000}"/>
    <cellStyle name="Comma 185" xfId="131" xr:uid="{00000000-0005-0000-0000-0000D7000000}"/>
    <cellStyle name="Comma 186" xfId="132" xr:uid="{00000000-0005-0000-0000-0000D8000000}"/>
    <cellStyle name="Comma 187" xfId="133" xr:uid="{00000000-0005-0000-0000-0000D9000000}"/>
    <cellStyle name="Comma 188" xfId="134" xr:uid="{00000000-0005-0000-0000-0000DA000000}"/>
    <cellStyle name="Comma 189" xfId="135" xr:uid="{00000000-0005-0000-0000-0000DB000000}"/>
    <cellStyle name="Comma 19" xfId="136" xr:uid="{00000000-0005-0000-0000-0000DC000000}"/>
    <cellStyle name="Comma 190" xfId="137" xr:uid="{00000000-0005-0000-0000-0000DD000000}"/>
    <cellStyle name="Comma 191" xfId="138" xr:uid="{00000000-0005-0000-0000-0000DE000000}"/>
    <cellStyle name="Comma 192" xfId="139" xr:uid="{00000000-0005-0000-0000-0000DF000000}"/>
    <cellStyle name="Comma 193" xfId="140" xr:uid="{00000000-0005-0000-0000-0000E0000000}"/>
    <cellStyle name="Comma 194" xfId="141" xr:uid="{00000000-0005-0000-0000-0000E1000000}"/>
    <cellStyle name="Comma 195" xfId="142" xr:uid="{00000000-0005-0000-0000-0000E2000000}"/>
    <cellStyle name="Comma 196" xfId="143" xr:uid="{00000000-0005-0000-0000-0000E3000000}"/>
    <cellStyle name="Comma 197" xfId="144" xr:uid="{00000000-0005-0000-0000-0000E4000000}"/>
    <cellStyle name="Comma 198" xfId="145" xr:uid="{00000000-0005-0000-0000-0000E5000000}"/>
    <cellStyle name="Comma 199" xfId="146" xr:uid="{00000000-0005-0000-0000-0000E6000000}"/>
    <cellStyle name="Comma 2" xfId="147" xr:uid="{00000000-0005-0000-0000-0000E7000000}"/>
    <cellStyle name="Comma 20" xfId="148" xr:uid="{00000000-0005-0000-0000-0000E8000000}"/>
    <cellStyle name="Comma 200" xfId="149" xr:uid="{00000000-0005-0000-0000-0000E9000000}"/>
    <cellStyle name="Comma 201" xfId="150" xr:uid="{00000000-0005-0000-0000-0000EA000000}"/>
    <cellStyle name="Comma 202" xfId="151" xr:uid="{00000000-0005-0000-0000-0000EB000000}"/>
    <cellStyle name="Comma 203" xfId="152" xr:uid="{00000000-0005-0000-0000-0000EC000000}"/>
    <cellStyle name="Comma 204" xfId="153" xr:uid="{00000000-0005-0000-0000-0000ED000000}"/>
    <cellStyle name="Comma 205" xfId="154" xr:uid="{00000000-0005-0000-0000-0000EE000000}"/>
    <cellStyle name="Comma 206" xfId="155" xr:uid="{00000000-0005-0000-0000-0000EF000000}"/>
    <cellStyle name="Comma 207" xfId="156" xr:uid="{00000000-0005-0000-0000-0000F0000000}"/>
    <cellStyle name="Comma 208" xfId="157" xr:uid="{00000000-0005-0000-0000-0000F1000000}"/>
    <cellStyle name="Comma 209" xfId="158" xr:uid="{00000000-0005-0000-0000-0000F2000000}"/>
    <cellStyle name="Comma 21" xfId="159" xr:uid="{00000000-0005-0000-0000-0000F3000000}"/>
    <cellStyle name="Comma 210" xfId="160" xr:uid="{00000000-0005-0000-0000-0000F4000000}"/>
    <cellStyle name="Comma 211" xfId="161" xr:uid="{00000000-0005-0000-0000-0000F5000000}"/>
    <cellStyle name="Comma 212" xfId="162" xr:uid="{00000000-0005-0000-0000-0000F6000000}"/>
    <cellStyle name="Comma 213" xfId="163" xr:uid="{00000000-0005-0000-0000-0000F7000000}"/>
    <cellStyle name="Comma 214" xfId="164" xr:uid="{00000000-0005-0000-0000-0000F8000000}"/>
    <cellStyle name="Comma 215" xfId="165" xr:uid="{00000000-0005-0000-0000-0000F9000000}"/>
    <cellStyle name="Comma 216" xfId="166" xr:uid="{00000000-0005-0000-0000-0000FA000000}"/>
    <cellStyle name="Comma 217" xfId="167" xr:uid="{00000000-0005-0000-0000-0000FB000000}"/>
    <cellStyle name="Comma 218" xfId="168" xr:uid="{00000000-0005-0000-0000-0000FC000000}"/>
    <cellStyle name="Comma 219" xfId="169" xr:uid="{00000000-0005-0000-0000-0000FD000000}"/>
    <cellStyle name="Comma 22" xfId="170" xr:uid="{00000000-0005-0000-0000-0000FE000000}"/>
    <cellStyle name="Comma 220" xfId="171" xr:uid="{00000000-0005-0000-0000-0000FF000000}"/>
    <cellStyle name="Comma 221" xfId="172" xr:uid="{00000000-0005-0000-0000-000000010000}"/>
    <cellStyle name="Comma 222" xfId="173" xr:uid="{00000000-0005-0000-0000-000001010000}"/>
    <cellStyle name="Comma 223" xfId="174" xr:uid="{00000000-0005-0000-0000-000002010000}"/>
    <cellStyle name="Comma 23" xfId="175" xr:uid="{00000000-0005-0000-0000-000003010000}"/>
    <cellStyle name="Comma 24" xfId="176" xr:uid="{00000000-0005-0000-0000-000004010000}"/>
    <cellStyle name="Comma 25" xfId="177" xr:uid="{00000000-0005-0000-0000-000005010000}"/>
    <cellStyle name="Comma 26" xfId="178" xr:uid="{00000000-0005-0000-0000-000006010000}"/>
    <cellStyle name="Comma 27" xfId="179" xr:uid="{00000000-0005-0000-0000-000007010000}"/>
    <cellStyle name="Comma 28" xfId="180" xr:uid="{00000000-0005-0000-0000-000008010000}"/>
    <cellStyle name="Comma 29" xfId="181" xr:uid="{00000000-0005-0000-0000-000009010000}"/>
    <cellStyle name="Comma 3" xfId="182" xr:uid="{00000000-0005-0000-0000-00000A010000}"/>
    <cellStyle name="Comma 30" xfId="183" xr:uid="{00000000-0005-0000-0000-00000B010000}"/>
    <cellStyle name="Comma 31" xfId="184" xr:uid="{00000000-0005-0000-0000-00000C010000}"/>
    <cellStyle name="Comma 32" xfId="185" xr:uid="{00000000-0005-0000-0000-00000D010000}"/>
    <cellStyle name="Comma 33" xfId="186" xr:uid="{00000000-0005-0000-0000-00000E010000}"/>
    <cellStyle name="Comma 34" xfId="187" xr:uid="{00000000-0005-0000-0000-00000F010000}"/>
    <cellStyle name="Comma 35" xfId="188" xr:uid="{00000000-0005-0000-0000-000010010000}"/>
    <cellStyle name="Comma 36" xfId="189" xr:uid="{00000000-0005-0000-0000-000011010000}"/>
    <cellStyle name="Comma 37" xfId="190" xr:uid="{00000000-0005-0000-0000-000012010000}"/>
    <cellStyle name="Comma 38" xfId="191" xr:uid="{00000000-0005-0000-0000-000013010000}"/>
    <cellStyle name="Comma 39" xfId="192" xr:uid="{00000000-0005-0000-0000-000014010000}"/>
    <cellStyle name="Comma 4" xfId="193" xr:uid="{00000000-0005-0000-0000-000015010000}"/>
    <cellStyle name="Comma 40" xfId="194" xr:uid="{00000000-0005-0000-0000-000016010000}"/>
    <cellStyle name="Comma 41" xfId="195" xr:uid="{00000000-0005-0000-0000-000017010000}"/>
    <cellStyle name="Comma 42" xfId="196" xr:uid="{00000000-0005-0000-0000-000018010000}"/>
    <cellStyle name="Comma 43" xfId="197" xr:uid="{00000000-0005-0000-0000-000019010000}"/>
    <cellStyle name="Comma 44" xfId="198" xr:uid="{00000000-0005-0000-0000-00001A010000}"/>
    <cellStyle name="Comma 45" xfId="199" xr:uid="{00000000-0005-0000-0000-00001B010000}"/>
    <cellStyle name="Comma 46" xfId="200" xr:uid="{00000000-0005-0000-0000-00001C010000}"/>
    <cellStyle name="Comma 47" xfId="201" xr:uid="{00000000-0005-0000-0000-00001D010000}"/>
    <cellStyle name="Comma 48" xfId="202" xr:uid="{00000000-0005-0000-0000-00001E010000}"/>
    <cellStyle name="Comma 49" xfId="203" xr:uid="{00000000-0005-0000-0000-00001F010000}"/>
    <cellStyle name="Comma 5" xfId="204" xr:uid="{00000000-0005-0000-0000-000020010000}"/>
    <cellStyle name="Comma 50" xfId="205" xr:uid="{00000000-0005-0000-0000-000021010000}"/>
    <cellStyle name="Comma 51" xfId="206" xr:uid="{00000000-0005-0000-0000-000022010000}"/>
    <cellStyle name="Comma 52" xfId="207" xr:uid="{00000000-0005-0000-0000-000023010000}"/>
    <cellStyle name="Comma 53" xfId="208" xr:uid="{00000000-0005-0000-0000-000024010000}"/>
    <cellStyle name="Comma 54" xfId="209" xr:uid="{00000000-0005-0000-0000-000025010000}"/>
    <cellStyle name="Comma 55" xfId="210" xr:uid="{00000000-0005-0000-0000-000026010000}"/>
    <cellStyle name="Comma 56" xfId="211" xr:uid="{00000000-0005-0000-0000-000027010000}"/>
    <cellStyle name="Comma 57" xfId="212" xr:uid="{00000000-0005-0000-0000-000028010000}"/>
    <cellStyle name="Comma 58" xfId="213" xr:uid="{00000000-0005-0000-0000-000029010000}"/>
    <cellStyle name="Comma 59" xfId="214" xr:uid="{00000000-0005-0000-0000-00002A010000}"/>
    <cellStyle name="Comma 6" xfId="215" xr:uid="{00000000-0005-0000-0000-00002B010000}"/>
    <cellStyle name="Comma 60" xfId="216" xr:uid="{00000000-0005-0000-0000-00002C010000}"/>
    <cellStyle name="Comma 61" xfId="217" xr:uid="{00000000-0005-0000-0000-00002D010000}"/>
    <cellStyle name="Comma 62" xfId="218" xr:uid="{00000000-0005-0000-0000-00002E010000}"/>
    <cellStyle name="Comma 63" xfId="219" xr:uid="{00000000-0005-0000-0000-00002F010000}"/>
    <cellStyle name="Comma 64" xfId="220" xr:uid="{00000000-0005-0000-0000-000030010000}"/>
    <cellStyle name="Comma 65" xfId="221" xr:uid="{00000000-0005-0000-0000-000031010000}"/>
    <cellStyle name="Comma 66" xfId="222" xr:uid="{00000000-0005-0000-0000-000032010000}"/>
    <cellStyle name="Comma 67" xfId="223" xr:uid="{00000000-0005-0000-0000-000033010000}"/>
    <cellStyle name="Comma 68" xfId="224" xr:uid="{00000000-0005-0000-0000-000034010000}"/>
    <cellStyle name="Comma 69" xfId="225" xr:uid="{00000000-0005-0000-0000-000035010000}"/>
    <cellStyle name="Comma 7" xfId="226" xr:uid="{00000000-0005-0000-0000-000036010000}"/>
    <cellStyle name="Comma 70" xfId="227" xr:uid="{00000000-0005-0000-0000-000037010000}"/>
    <cellStyle name="Comma 71" xfId="228" xr:uid="{00000000-0005-0000-0000-000038010000}"/>
    <cellStyle name="Comma 72" xfId="229" xr:uid="{00000000-0005-0000-0000-000039010000}"/>
    <cellStyle name="Comma 73" xfId="230" xr:uid="{00000000-0005-0000-0000-00003A010000}"/>
    <cellStyle name="Comma 74" xfId="231" xr:uid="{00000000-0005-0000-0000-00003B010000}"/>
    <cellStyle name="Comma 75" xfId="232" xr:uid="{00000000-0005-0000-0000-00003C010000}"/>
    <cellStyle name="Comma 76" xfId="233" xr:uid="{00000000-0005-0000-0000-00003D010000}"/>
    <cellStyle name="Comma 77" xfId="234" xr:uid="{00000000-0005-0000-0000-00003E010000}"/>
    <cellStyle name="Comma 78" xfId="235" xr:uid="{00000000-0005-0000-0000-00003F010000}"/>
    <cellStyle name="Comma 79" xfId="236" xr:uid="{00000000-0005-0000-0000-000040010000}"/>
    <cellStyle name="Comma 8" xfId="237" xr:uid="{00000000-0005-0000-0000-000041010000}"/>
    <cellStyle name="Comma 80" xfId="238" xr:uid="{00000000-0005-0000-0000-000042010000}"/>
    <cellStyle name="Comma 81" xfId="239" xr:uid="{00000000-0005-0000-0000-000043010000}"/>
    <cellStyle name="Comma 82" xfId="240" xr:uid="{00000000-0005-0000-0000-000044010000}"/>
    <cellStyle name="Comma 83" xfId="241" xr:uid="{00000000-0005-0000-0000-000045010000}"/>
    <cellStyle name="Comma 84" xfId="242" xr:uid="{00000000-0005-0000-0000-000046010000}"/>
    <cellStyle name="Comma 85" xfId="243" xr:uid="{00000000-0005-0000-0000-000047010000}"/>
    <cellStyle name="Comma 86" xfId="244" xr:uid="{00000000-0005-0000-0000-000048010000}"/>
    <cellStyle name="Comma 87" xfId="245" xr:uid="{00000000-0005-0000-0000-000049010000}"/>
    <cellStyle name="Comma 88" xfId="246" xr:uid="{00000000-0005-0000-0000-00004A010000}"/>
    <cellStyle name="Comma 89" xfId="247" xr:uid="{00000000-0005-0000-0000-00004B010000}"/>
    <cellStyle name="Comma 9" xfId="248" xr:uid="{00000000-0005-0000-0000-00004C010000}"/>
    <cellStyle name="Comma 90" xfId="249" xr:uid="{00000000-0005-0000-0000-00004D010000}"/>
    <cellStyle name="Comma 91" xfId="250" xr:uid="{00000000-0005-0000-0000-00004E010000}"/>
    <cellStyle name="Comma 92" xfId="251" xr:uid="{00000000-0005-0000-0000-00004F010000}"/>
    <cellStyle name="Comma 93" xfId="252" xr:uid="{00000000-0005-0000-0000-000050010000}"/>
    <cellStyle name="Comma 94" xfId="253" xr:uid="{00000000-0005-0000-0000-000051010000}"/>
    <cellStyle name="Comma 95" xfId="254" xr:uid="{00000000-0005-0000-0000-000052010000}"/>
    <cellStyle name="Comma 96" xfId="255" xr:uid="{00000000-0005-0000-0000-000053010000}"/>
    <cellStyle name="Comma 97" xfId="256" xr:uid="{00000000-0005-0000-0000-000054010000}"/>
    <cellStyle name="Comma 98" xfId="257" xr:uid="{00000000-0005-0000-0000-000055010000}"/>
    <cellStyle name="Comma 99" xfId="258" xr:uid="{00000000-0005-0000-0000-000056010000}"/>
    <cellStyle name="Currency" xfId="2" xr:uid="{00000000-0005-0000-0000-000057010000}"/>
    <cellStyle name="Currency [0]" xfId="3" xr:uid="{00000000-0005-0000-0000-000058010000}"/>
    <cellStyle name="Currency [0] 2" xfId="259" xr:uid="{00000000-0005-0000-0000-000059010000}"/>
    <cellStyle name="Currency [0] 3" xfId="260" xr:uid="{00000000-0005-0000-0000-00005A010000}"/>
    <cellStyle name="Currency [0] 4" xfId="261" xr:uid="{00000000-0005-0000-0000-00005B010000}"/>
    <cellStyle name="Currency [0] 5" xfId="262" xr:uid="{00000000-0005-0000-0000-00005C010000}"/>
    <cellStyle name="Currency 10" xfId="263" xr:uid="{00000000-0005-0000-0000-00005D010000}"/>
    <cellStyle name="Currency 100" xfId="264" xr:uid="{00000000-0005-0000-0000-00005E010000}"/>
    <cellStyle name="Currency 101" xfId="265" xr:uid="{00000000-0005-0000-0000-00005F010000}"/>
    <cellStyle name="Currency 102" xfId="266" xr:uid="{00000000-0005-0000-0000-000060010000}"/>
    <cellStyle name="Currency 103" xfId="267" xr:uid="{00000000-0005-0000-0000-000061010000}"/>
    <cellStyle name="Currency 104" xfId="268" xr:uid="{00000000-0005-0000-0000-000062010000}"/>
    <cellStyle name="Currency 105" xfId="269" xr:uid="{00000000-0005-0000-0000-000063010000}"/>
    <cellStyle name="Currency 106" xfId="270" xr:uid="{00000000-0005-0000-0000-000064010000}"/>
    <cellStyle name="Currency 107" xfId="271" xr:uid="{00000000-0005-0000-0000-000065010000}"/>
    <cellStyle name="Currency 108" xfId="272" xr:uid="{00000000-0005-0000-0000-000066010000}"/>
    <cellStyle name="Currency 109" xfId="273" xr:uid="{00000000-0005-0000-0000-000067010000}"/>
    <cellStyle name="Currency 11" xfId="274" xr:uid="{00000000-0005-0000-0000-000068010000}"/>
    <cellStyle name="Currency 110" xfId="275" xr:uid="{00000000-0005-0000-0000-000069010000}"/>
    <cellStyle name="Currency 111" xfId="276" xr:uid="{00000000-0005-0000-0000-00006A010000}"/>
    <cellStyle name="Currency 112" xfId="277" xr:uid="{00000000-0005-0000-0000-00006B010000}"/>
    <cellStyle name="Currency 113" xfId="278" xr:uid="{00000000-0005-0000-0000-00006C010000}"/>
    <cellStyle name="Currency 114" xfId="279" xr:uid="{00000000-0005-0000-0000-00006D010000}"/>
    <cellStyle name="Currency 115" xfId="280" xr:uid="{00000000-0005-0000-0000-00006E010000}"/>
    <cellStyle name="Currency 116" xfId="281" xr:uid="{00000000-0005-0000-0000-00006F010000}"/>
    <cellStyle name="Currency 117" xfId="282" xr:uid="{00000000-0005-0000-0000-000070010000}"/>
    <cellStyle name="Currency 118" xfId="283" xr:uid="{00000000-0005-0000-0000-000071010000}"/>
    <cellStyle name="Currency 119" xfId="284" xr:uid="{00000000-0005-0000-0000-000072010000}"/>
    <cellStyle name="Currency 12" xfId="285" xr:uid="{00000000-0005-0000-0000-000073010000}"/>
    <cellStyle name="Currency 120" xfId="286" xr:uid="{00000000-0005-0000-0000-000074010000}"/>
    <cellStyle name="Currency 121" xfId="287" xr:uid="{00000000-0005-0000-0000-000075010000}"/>
    <cellStyle name="Currency 122" xfId="288" xr:uid="{00000000-0005-0000-0000-000076010000}"/>
    <cellStyle name="Currency 123" xfId="289" xr:uid="{00000000-0005-0000-0000-000077010000}"/>
    <cellStyle name="Currency 124" xfId="290" xr:uid="{00000000-0005-0000-0000-000078010000}"/>
    <cellStyle name="Currency 125" xfId="291" xr:uid="{00000000-0005-0000-0000-000079010000}"/>
    <cellStyle name="Currency 126" xfId="292" xr:uid="{00000000-0005-0000-0000-00007A010000}"/>
    <cellStyle name="Currency 127" xfId="293" xr:uid="{00000000-0005-0000-0000-00007B010000}"/>
    <cellStyle name="Currency 128" xfId="294" xr:uid="{00000000-0005-0000-0000-00007C010000}"/>
    <cellStyle name="Currency 129" xfId="295" xr:uid="{00000000-0005-0000-0000-00007D010000}"/>
    <cellStyle name="Currency 13" xfId="296" xr:uid="{00000000-0005-0000-0000-00007E010000}"/>
    <cellStyle name="Currency 130" xfId="297" xr:uid="{00000000-0005-0000-0000-00007F010000}"/>
    <cellStyle name="Currency 131" xfId="298" xr:uid="{00000000-0005-0000-0000-000080010000}"/>
    <cellStyle name="Currency 132" xfId="299" xr:uid="{00000000-0005-0000-0000-000081010000}"/>
    <cellStyle name="Currency 133" xfId="300" xr:uid="{00000000-0005-0000-0000-000082010000}"/>
    <cellStyle name="Currency 134" xfId="301" xr:uid="{00000000-0005-0000-0000-000083010000}"/>
    <cellStyle name="Currency 135" xfId="302" xr:uid="{00000000-0005-0000-0000-000084010000}"/>
    <cellStyle name="Currency 136" xfId="303" xr:uid="{00000000-0005-0000-0000-000085010000}"/>
    <cellStyle name="Currency 137" xfId="304" xr:uid="{00000000-0005-0000-0000-000086010000}"/>
    <cellStyle name="Currency 138" xfId="305" xr:uid="{00000000-0005-0000-0000-000087010000}"/>
    <cellStyle name="Currency 139" xfId="306" xr:uid="{00000000-0005-0000-0000-000088010000}"/>
    <cellStyle name="Currency 14" xfId="307" xr:uid="{00000000-0005-0000-0000-000089010000}"/>
    <cellStyle name="Currency 140" xfId="308" xr:uid="{00000000-0005-0000-0000-00008A010000}"/>
    <cellStyle name="Currency 141" xfId="309" xr:uid="{00000000-0005-0000-0000-00008B010000}"/>
    <cellStyle name="Currency 142" xfId="310" xr:uid="{00000000-0005-0000-0000-00008C010000}"/>
    <cellStyle name="Currency 143" xfId="311" xr:uid="{00000000-0005-0000-0000-00008D010000}"/>
    <cellStyle name="Currency 144" xfId="312" xr:uid="{00000000-0005-0000-0000-00008E010000}"/>
    <cellStyle name="Currency 145" xfId="313" xr:uid="{00000000-0005-0000-0000-00008F010000}"/>
    <cellStyle name="Currency 146" xfId="314" xr:uid="{00000000-0005-0000-0000-000090010000}"/>
    <cellStyle name="Currency 147" xfId="315" xr:uid="{00000000-0005-0000-0000-000091010000}"/>
    <cellStyle name="Currency 148" xfId="316" xr:uid="{00000000-0005-0000-0000-000092010000}"/>
    <cellStyle name="Currency 149" xfId="317" xr:uid="{00000000-0005-0000-0000-000093010000}"/>
    <cellStyle name="Currency 15" xfId="318" xr:uid="{00000000-0005-0000-0000-000094010000}"/>
    <cellStyle name="Currency 150" xfId="319" xr:uid="{00000000-0005-0000-0000-000095010000}"/>
    <cellStyle name="Currency 151" xfId="320" xr:uid="{00000000-0005-0000-0000-000096010000}"/>
    <cellStyle name="Currency 152" xfId="321" xr:uid="{00000000-0005-0000-0000-000097010000}"/>
    <cellStyle name="Currency 153" xfId="322" xr:uid="{00000000-0005-0000-0000-000098010000}"/>
    <cellStyle name="Currency 154" xfId="323" xr:uid="{00000000-0005-0000-0000-000099010000}"/>
    <cellStyle name="Currency 155" xfId="324" xr:uid="{00000000-0005-0000-0000-00009A010000}"/>
    <cellStyle name="Currency 156" xfId="325" xr:uid="{00000000-0005-0000-0000-00009B010000}"/>
    <cellStyle name="Currency 157" xfId="326" xr:uid="{00000000-0005-0000-0000-00009C010000}"/>
    <cellStyle name="Currency 158" xfId="327" xr:uid="{00000000-0005-0000-0000-00009D010000}"/>
    <cellStyle name="Currency 159" xfId="328" xr:uid="{00000000-0005-0000-0000-00009E010000}"/>
    <cellStyle name="Currency 16" xfId="329" xr:uid="{00000000-0005-0000-0000-00009F010000}"/>
    <cellStyle name="Currency 160" xfId="330" xr:uid="{00000000-0005-0000-0000-0000A0010000}"/>
    <cellStyle name="Currency 161" xfId="331" xr:uid="{00000000-0005-0000-0000-0000A1010000}"/>
    <cellStyle name="Currency 162" xfId="332" xr:uid="{00000000-0005-0000-0000-0000A2010000}"/>
    <cellStyle name="Currency 163" xfId="333" xr:uid="{00000000-0005-0000-0000-0000A3010000}"/>
    <cellStyle name="Currency 164" xfId="334" xr:uid="{00000000-0005-0000-0000-0000A4010000}"/>
    <cellStyle name="Currency 165" xfId="335" xr:uid="{00000000-0005-0000-0000-0000A5010000}"/>
    <cellStyle name="Currency 166" xfId="336" xr:uid="{00000000-0005-0000-0000-0000A6010000}"/>
    <cellStyle name="Currency 167" xfId="337" xr:uid="{00000000-0005-0000-0000-0000A7010000}"/>
    <cellStyle name="Currency 168" xfId="338" xr:uid="{00000000-0005-0000-0000-0000A8010000}"/>
    <cellStyle name="Currency 169" xfId="339" xr:uid="{00000000-0005-0000-0000-0000A9010000}"/>
    <cellStyle name="Currency 17" xfId="340" xr:uid="{00000000-0005-0000-0000-0000AA010000}"/>
    <cellStyle name="Currency 170" xfId="341" xr:uid="{00000000-0005-0000-0000-0000AB010000}"/>
    <cellStyle name="Currency 171" xfId="342" xr:uid="{00000000-0005-0000-0000-0000AC010000}"/>
    <cellStyle name="Currency 172" xfId="343" xr:uid="{00000000-0005-0000-0000-0000AD010000}"/>
    <cellStyle name="Currency 173" xfId="344" xr:uid="{00000000-0005-0000-0000-0000AE010000}"/>
    <cellStyle name="Currency 174" xfId="345" xr:uid="{00000000-0005-0000-0000-0000AF010000}"/>
    <cellStyle name="Currency 175" xfId="346" xr:uid="{00000000-0005-0000-0000-0000B0010000}"/>
    <cellStyle name="Currency 176" xfId="347" xr:uid="{00000000-0005-0000-0000-0000B1010000}"/>
    <cellStyle name="Currency 177" xfId="348" xr:uid="{00000000-0005-0000-0000-0000B2010000}"/>
    <cellStyle name="Currency 178" xfId="349" xr:uid="{00000000-0005-0000-0000-0000B3010000}"/>
    <cellStyle name="Currency 179" xfId="350" xr:uid="{00000000-0005-0000-0000-0000B4010000}"/>
    <cellStyle name="Currency 18" xfId="351" xr:uid="{00000000-0005-0000-0000-0000B5010000}"/>
    <cellStyle name="Currency 180" xfId="352" xr:uid="{00000000-0005-0000-0000-0000B6010000}"/>
    <cellStyle name="Currency 181" xfId="353" xr:uid="{00000000-0005-0000-0000-0000B7010000}"/>
    <cellStyle name="Currency 182" xfId="354" xr:uid="{00000000-0005-0000-0000-0000B8010000}"/>
    <cellStyle name="Currency 183" xfId="355" xr:uid="{00000000-0005-0000-0000-0000B9010000}"/>
    <cellStyle name="Currency 184" xfId="356" xr:uid="{00000000-0005-0000-0000-0000BA010000}"/>
    <cellStyle name="Currency 185" xfId="357" xr:uid="{00000000-0005-0000-0000-0000BB010000}"/>
    <cellStyle name="Currency 186" xfId="358" xr:uid="{00000000-0005-0000-0000-0000BC010000}"/>
    <cellStyle name="Currency 187" xfId="359" xr:uid="{00000000-0005-0000-0000-0000BD010000}"/>
    <cellStyle name="Currency 188" xfId="360" xr:uid="{00000000-0005-0000-0000-0000BE010000}"/>
    <cellStyle name="Currency 189" xfId="361" xr:uid="{00000000-0005-0000-0000-0000BF010000}"/>
    <cellStyle name="Currency 19" xfId="362" xr:uid="{00000000-0005-0000-0000-0000C0010000}"/>
    <cellStyle name="Currency 190" xfId="363" xr:uid="{00000000-0005-0000-0000-0000C1010000}"/>
    <cellStyle name="Currency 191" xfId="364" xr:uid="{00000000-0005-0000-0000-0000C2010000}"/>
    <cellStyle name="Currency 192" xfId="365" xr:uid="{00000000-0005-0000-0000-0000C3010000}"/>
    <cellStyle name="Currency 193" xfId="366" xr:uid="{00000000-0005-0000-0000-0000C4010000}"/>
    <cellStyle name="Currency 194" xfId="367" xr:uid="{00000000-0005-0000-0000-0000C5010000}"/>
    <cellStyle name="Currency 195" xfId="368" xr:uid="{00000000-0005-0000-0000-0000C6010000}"/>
    <cellStyle name="Currency 196" xfId="369" xr:uid="{00000000-0005-0000-0000-0000C7010000}"/>
    <cellStyle name="Currency 197" xfId="370" xr:uid="{00000000-0005-0000-0000-0000C8010000}"/>
    <cellStyle name="Currency 198" xfId="371" xr:uid="{00000000-0005-0000-0000-0000C9010000}"/>
    <cellStyle name="Currency 199" xfId="372" xr:uid="{00000000-0005-0000-0000-0000CA010000}"/>
    <cellStyle name="Currency 2" xfId="373" xr:uid="{00000000-0005-0000-0000-0000CB010000}"/>
    <cellStyle name="Currency 20" xfId="374" xr:uid="{00000000-0005-0000-0000-0000CC010000}"/>
    <cellStyle name="Currency 200" xfId="375" xr:uid="{00000000-0005-0000-0000-0000CD010000}"/>
    <cellStyle name="Currency 201" xfId="376" xr:uid="{00000000-0005-0000-0000-0000CE010000}"/>
    <cellStyle name="Currency 202" xfId="377" xr:uid="{00000000-0005-0000-0000-0000CF010000}"/>
    <cellStyle name="Currency 203" xfId="378" xr:uid="{00000000-0005-0000-0000-0000D0010000}"/>
    <cellStyle name="Currency 204" xfId="379" xr:uid="{00000000-0005-0000-0000-0000D1010000}"/>
    <cellStyle name="Currency 205" xfId="380" xr:uid="{00000000-0005-0000-0000-0000D2010000}"/>
    <cellStyle name="Currency 206" xfId="381" xr:uid="{00000000-0005-0000-0000-0000D3010000}"/>
    <cellStyle name="Currency 207" xfId="382" xr:uid="{00000000-0005-0000-0000-0000D4010000}"/>
    <cellStyle name="Currency 208" xfId="383" xr:uid="{00000000-0005-0000-0000-0000D5010000}"/>
    <cellStyle name="Currency 209" xfId="384" xr:uid="{00000000-0005-0000-0000-0000D6010000}"/>
    <cellStyle name="Currency 21" xfId="385" xr:uid="{00000000-0005-0000-0000-0000D7010000}"/>
    <cellStyle name="Currency 210" xfId="386" xr:uid="{00000000-0005-0000-0000-0000D8010000}"/>
    <cellStyle name="Currency 211" xfId="387" xr:uid="{00000000-0005-0000-0000-0000D9010000}"/>
    <cellStyle name="Currency 212" xfId="388" xr:uid="{00000000-0005-0000-0000-0000DA010000}"/>
    <cellStyle name="Currency 213" xfId="389" xr:uid="{00000000-0005-0000-0000-0000DB010000}"/>
    <cellStyle name="Currency 214" xfId="390" xr:uid="{00000000-0005-0000-0000-0000DC010000}"/>
    <cellStyle name="Currency 215" xfId="391" xr:uid="{00000000-0005-0000-0000-0000DD010000}"/>
    <cellStyle name="Currency 216" xfId="392" xr:uid="{00000000-0005-0000-0000-0000DE010000}"/>
    <cellStyle name="Currency 217" xfId="393" xr:uid="{00000000-0005-0000-0000-0000DF010000}"/>
    <cellStyle name="Currency 218" xfId="394" xr:uid="{00000000-0005-0000-0000-0000E0010000}"/>
    <cellStyle name="Currency 219" xfId="395" xr:uid="{00000000-0005-0000-0000-0000E1010000}"/>
    <cellStyle name="Currency 22" xfId="396" xr:uid="{00000000-0005-0000-0000-0000E2010000}"/>
    <cellStyle name="Currency 220" xfId="397" xr:uid="{00000000-0005-0000-0000-0000E3010000}"/>
    <cellStyle name="Currency 221" xfId="398" xr:uid="{00000000-0005-0000-0000-0000E4010000}"/>
    <cellStyle name="Currency 222" xfId="399" xr:uid="{00000000-0005-0000-0000-0000E5010000}"/>
    <cellStyle name="Currency 223" xfId="400" xr:uid="{00000000-0005-0000-0000-0000E6010000}"/>
    <cellStyle name="Currency 23" xfId="401" xr:uid="{00000000-0005-0000-0000-0000E7010000}"/>
    <cellStyle name="Currency 24" xfId="402" xr:uid="{00000000-0005-0000-0000-0000E8010000}"/>
    <cellStyle name="Currency 25" xfId="403" xr:uid="{00000000-0005-0000-0000-0000E9010000}"/>
    <cellStyle name="Currency 26" xfId="404" xr:uid="{00000000-0005-0000-0000-0000EA010000}"/>
    <cellStyle name="Currency 27" xfId="405" xr:uid="{00000000-0005-0000-0000-0000EB010000}"/>
    <cellStyle name="Currency 28" xfId="406" xr:uid="{00000000-0005-0000-0000-0000EC010000}"/>
    <cellStyle name="Currency 29" xfId="407" xr:uid="{00000000-0005-0000-0000-0000ED010000}"/>
    <cellStyle name="Currency 3" xfId="408" xr:uid="{00000000-0005-0000-0000-0000EE010000}"/>
    <cellStyle name="Currency 30" xfId="409" xr:uid="{00000000-0005-0000-0000-0000EF010000}"/>
    <cellStyle name="Currency 31" xfId="410" xr:uid="{00000000-0005-0000-0000-0000F0010000}"/>
    <cellStyle name="Currency 32" xfId="411" xr:uid="{00000000-0005-0000-0000-0000F1010000}"/>
    <cellStyle name="Currency 33" xfId="412" xr:uid="{00000000-0005-0000-0000-0000F2010000}"/>
    <cellStyle name="Currency 34" xfId="413" xr:uid="{00000000-0005-0000-0000-0000F3010000}"/>
    <cellStyle name="Currency 35" xfId="414" xr:uid="{00000000-0005-0000-0000-0000F4010000}"/>
    <cellStyle name="Currency 36" xfId="415" xr:uid="{00000000-0005-0000-0000-0000F5010000}"/>
    <cellStyle name="Currency 37" xfId="416" xr:uid="{00000000-0005-0000-0000-0000F6010000}"/>
    <cellStyle name="Currency 38" xfId="417" xr:uid="{00000000-0005-0000-0000-0000F7010000}"/>
    <cellStyle name="Currency 39" xfId="418" xr:uid="{00000000-0005-0000-0000-0000F8010000}"/>
    <cellStyle name="Currency 4" xfId="419" xr:uid="{00000000-0005-0000-0000-0000F9010000}"/>
    <cellStyle name="Currency 40" xfId="420" xr:uid="{00000000-0005-0000-0000-0000FA010000}"/>
    <cellStyle name="Currency 41" xfId="421" xr:uid="{00000000-0005-0000-0000-0000FB010000}"/>
    <cellStyle name="Currency 42" xfId="422" xr:uid="{00000000-0005-0000-0000-0000FC010000}"/>
    <cellStyle name="Currency 43" xfId="423" xr:uid="{00000000-0005-0000-0000-0000FD010000}"/>
    <cellStyle name="Currency 44" xfId="424" xr:uid="{00000000-0005-0000-0000-0000FE010000}"/>
    <cellStyle name="Currency 45" xfId="425" xr:uid="{00000000-0005-0000-0000-0000FF010000}"/>
    <cellStyle name="Currency 46" xfId="426" xr:uid="{00000000-0005-0000-0000-000000020000}"/>
    <cellStyle name="Currency 47" xfId="427" xr:uid="{00000000-0005-0000-0000-000001020000}"/>
    <cellStyle name="Currency 48" xfId="428" xr:uid="{00000000-0005-0000-0000-000002020000}"/>
    <cellStyle name="Currency 49" xfId="429" xr:uid="{00000000-0005-0000-0000-000003020000}"/>
    <cellStyle name="Currency 5" xfId="430" xr:uid="{00000000-0005-0000-0000-000004020000}"/>
    <cellStyle name="Currency 50" xfId="431" xr:uid="{00000000-0005-0000-0000-000005020000}"/>
    <cellStyle name="Currency 51" xfId="432" xr:uid="{00000000-0005-0000-0000-000006020000}"/>
    <cellStyle name="Currency 52" xfId="433" xr:uid="{00000000-0005-0000-0000-000007020000}"/>
    <cellStyle name="Currency 53" xfId="434" xr:uid="{00000000-0005-0000-0000-000008020000}"/>
    <cellStyle name="Currency 54" xfId="435" xr:uid="{00000000-0005-0000-0000-000009020000}"/>
    <cellStyle name="Currency 55" xfId="436" xr:uid="{00000000-0005-0000-0000-00000A020000}"/>
    <cellStyle name="Currency 56" xfId="437" xr:uid="{00000000-0005-0000-0000-00000B020000}"/>
    <cellStyle name="Currency 57" xfId="438" xr:uid="{00000000-0005-0000-0000-00000C020000}"/>
    <cellStyle name="Currency 58" xfId="439" xr:uid="{00000000-0005-0000-0000-00000D020000}"/>
    <cellStyle name="Currency 59" xfId="440" xr:uid="{00000000-0005-0000-0000-00000E020000}"/>
    <cellStyle name="Currency 6" xfId="441" xr:uid="{00000000-0005-0000-0000-00000F020000}"/>
    <cellStyle name="Currency 60" xfId="442" xr:uid="{00000000-0005-0000-0000-000010020000}"/>
    <cellStyle name="Currency 61" xfId="443" xr:uid="{00000000-0005-0000-0000-000011020000}"/>
    <cellStyle name="Currency 62" xfId="444" xr:uid="{00000000-0005-0000-0000-000012020000}"/>
    <cellStyle name="Currency 63" xfId="445" xr:uid="{00000000-0005-0000-0000-000013020000}"/>
    <cellStyle name="Currency 64" xfId="446" xr:uid="{00000000-0005-0000-0000-000014020000}"/>
    <cellStyle name="Currency 65" xfId="447" xr:uid="{00000000-0005-0000-0000-000015020000}"/>
    <cellStyle name="Currency 66" xfId="448" xr:uid="{00000000-0005-0000-0000-000016020000}"/>
    <cellStyle name="Currency 67" xfId="449" xr:uid="{00000000-0005-0000-0000-000017020000}"/>
    <cellStyle name="Currency 68" xfId="450" xr:uid="{00000000-0005-0000-0000-000018020000}"/>
    <cellStyle name="Currency 69" xfId="451" xr:uid="{00000000-0005-0000-0000-000019020000}"/>
    <cellStyle name="Currency 7" xfId="452" xr:uid="{00000000-0005-0000-0000-00001A020000}"/>
    <cellStyle name="Currency 70" xfId="453" xr:uid="{00000000-0005-0000-0000-00001B020000}"/>
    <cellStyle name="Currency 71" xfId="454" xr:uid="{00000000-0005-0000-0000-00001C020000}"/>
    <cellStyle name="Currency 72" xfId="455" xr:uid="{00000000-0005-0000-0000-00001D020000}"/>
    <cellStyle name="Currency 73" xfId="456" xr:uid="{00000000-0005-0000-0000-00001E020000}"/>
    <cellStyle name="Currency 74" xfId="457" xr:uid="{00000000-0005-0000-0000-00001F020000}"/>
    <cellStyle name="Currency 75" xfId="458" xr:uid="{00000000-0005-0000-0000-000020020000}"/>
    <cellStyle name="Currency 76" xfId="459" xr:uid="{00000000-0005-0000-0000-000021020000}"/>
    <cellStyle name="Currency 77" xfId="460" xr:uid="{00000000-0005-0000-0000-000022020000}"/>
    <cellStyle name="Currency 78" xfId="461" xr:uid="{00000000-0005-0000-0000-000023020000}"/>
    <cellStyle name="Currency 79" xfId="462" xr:uid="{00000000-0005-0000-0000-000024020000}"/>
    <cellStyle name="Currency 8" xfId="463" xr:uid="{00000000-0005-0000-0000-000025020000}"/>
    <cellStyle name="Currency 80" xfId="464" xr:uid="{00000000-0005-0000-0000-000026020000}"/>
    <cellStyle name="Currency 81" xfId="465" xr:uid="{00000000-0005-0000-0000-000027020000}"/>
    <cellStyle name="Currency 82" xfId="466" xr:uid="{00000000-0005-0000-0000-000028020000}"/>
    <cellStyle name="Currency 83" xfId="467" xr:uid="{00000000-0005-0000-0000-000029020000}"/>
    <cellStyle name="Currency 84" xfId="468" xr:uid="{00000000-0005-0000-0000-00002A020000}"/>
    <cellStyle name="Currency 85" xfId="469" xr:uid="{00000000-0005-0000-0000-00002B020000}"/>
    <cellStyle name="Currency 86" xfId="470" xr:uid="{00000000-0005-0000-0000-00002C020000}"/>
    <cellStyle name="Currency 87" xfId="471" xr:uid="{00000000-0005-0000-0000-00002D020000}"/>
    <cellStyle name="Currency 88" xfId="472" xr:uid="{00000000-0005-0000-0000-00002E020000}"/>
    <cellStyle name="Currency 89" xfId="473" xr:uid="{00000000-0005-0000-0000-00002F020000}"/>
    <cellStyle name="Currency 9" xfId="474" xr:uid="{00000000-0005-0000-0000-000030020000}"/>
    <cellStyle name="Currency 90" xfId="475" xr:uid="{00000000-0005-0000-0000-000031020000}"/>
    <cellStyle name="Currency 91" xfId="476" xr:uid="{00000000-0005-0000-0000-000032020000}"/>
    <cellStyle name="Currency 92" xfId="477" xr:uid="{00000000-0005-0000-0000-000033020000}"/>
    <cellStyle name="Currency 93" xfId="478" xr:uid="{00000000-0005-0000-0000-000034020000}"/>
    <cellStyle name="Currency 94" xfId="479" xr:uid="{00000000-0005-0000-0000-000035020000}"/>
    <cellStyle name="Currency 95" xfId="480" xr:uid="{00000000-0005-0000-0000-000036020000}"/>
    <cellStyle name="Currency 96" xfId="481" xr:uid="{00000000-0005-0000-0000-000037020000}"/>
    <cellStyle name="Currency 97" xfId="482" xr:uid="{00000000-0005-0000-0000-000038020000}"/>
    <cellStyle name="Currency 98" xfId="483" xr:uid="{00000000-0005-0000-0000-000039020000}"/>
    <cellStyle name="Currency 99" xfId="484" xr:uid="{00000000-0005-0000-0000-00003A020000}"/>
    <cellStyle name="Excel Built-in Normal" xfId="485" xr:uid="{00000000-0005-0000-0000-00003B020000}"/>
    <cellStyle name="Explanatory Text 2" xfId="486" xr:uid="{00000000-0005-0000-0000-00003C020000}"/>
    <cellStyle name="Good 2" xfId="487" xr:uid="{00000000-0005-0000-0000-00003D020000}"/>
    <cellStyle name="Good 2 2" xfId="625" xr:uid="{00000000-0005-0000-0000-00003E020000}"/>
    <cellStyle name="Heading 1 2" xfId="488" xr:uid="{00000000-0005-0000-0000-00003F020000}"/>
    <cellStyle name="Heading 2 2" xfId="489" xr:uid="{00000000-0005-0000-0000-000040020000}"/>
    <cellStyle name="Heading 2 2 2" xfId="626" xr:uid="{00000000-0005-0000-0000-000041020000}"/>
    <cellStyle name="Heading 3 2" xfId="490" xr:uid="{00000000-0005-0000-0000-000042020000}"/>
    <cellStyle name="Heading 4 2" xfId="491" xr:uid="{00000000-0005-0000-0000-000043020000}"/>
    <cellStyle name="Hyperlink" xfId="492" xr:uid="{00000000-0005-0000-0000-000044020000}"/>
    <cellStyle name="Hyperlink 2" xfId="493" xr:uid="{00000000-0005-0000-0000-000045020000}"/>
    <cellStyle name="Hyperlink 2 2" xfId="628" xr:uid="{00000000-0005-0000-0000-000046020000}"/>
    <cellStyle name="Hyperlink 3" xfId="494" xr:uid="{00000000-0005-0000-0000-000047020000}"/>
    <cellStyle name="Hyperlink 4" xfId="495" xr:uid="{00000000-0005-0000-0000-000048020000}"/>
    <cellStyle name="Hyperlink 4 2" xfId="629" xr:uid="{00000000-0005-0000-0000-000049020000}"/>
    <cellStyle name="Hyperlink 5" xfId="496" xr:uid="{00000000-0005-0000-0000-00004A020000}"/>
    <cellStyle name="Hyperlink 5 2" xfId="497" xr:uid="{00000000-0005-0000-0000-00004B020000}"/>
    <cellStyle name="Hyperlink 5 3" xfId="630" xr:uid="{00000000-0005-0000-0000-00004C020000}"/>
    <cellStyle name="Hyperlink 6" xfId="498" xr:uid="{00000000-0005-0000-0000-00004D020000}"/>
    <cellStyle name="Hyperlink 6 2" xfId="631" xr:uid="{00000000-0005-0000-0000-00004E020000}"/>
    <cellStyle name="Hyperlink 7" xfId="499" xr:uid="{00000000-0005-0000-0000-00004F020000}"/>
    <cellStyle name="Hyperlink 7 2" xfId="632" xr:uid="{00000000-0005-0000-0000-000050020000}"/>
    <cellStyle name="Hyperlink 8" xfId="627" xr:uid="{00000000-0005-0000-0000-000051020000}"/>
    <cellStyle name="Input 2" xfId="500" xr:uid="{00000000-0005-0000-0000-000052020000}"/>
    <cellStyle name="Input 2 2" xfId="633" xr:uid="{00000000-0005-0000-0000-000053020000}"/>
    <cellStyle name="Linked Cell 2" xfId="501" xr:uid="{00000000-0005-0000-0000-000054020000}"/>
    <cellStyle name="Neutral 2" xfId="502" xr:uid="{00000000-0005-0000-0000-000055020000}"/>
    <cellStyle name="Neutral 2 2" xfId="634" xr:uid="{00000000-0005-0000-0000-000056020000}"/>
    <cellStyle name="Normal 10" xfId="503" xr:uid="{00000000-0005-0000-0000-000057020000}"/>
    <cellStyle name="Normal 100" xfId="504" xr:uid="{00000000-0005-0000-0000-000058020000}"/>
    <cellStyle name="Normal 118" xfId="505" xr:uid="{00000000-0005-0000-0000-000059020000}"/>
    <cellStyle name="Normal 12" xfId="506" xr:uid="{00000000-0005-0000-0000-00005A020000}"/>
    <cellStyle name="Normal 13" xfId="507" xr:uid="{00000000-0005-0000-0000-00005B020000}"/>
    <cellStyle name="Normal 13 2" xfId="508" xr:uid="{00000000-0005-0000-0000-00005C020000}"/>
    <cellStyle name="Normal 13 2 2" xfId="509" xr:uid="{00000000-0005-0000-0000-00005D020000}"/>
    <cellStyle name="Normal 13 2 2 2" xfId="510" xr:uid="{00000000-0005-0000-0000-00005E020000}"/>
    <cellStyle name="Normal 13 2 2 2 2" xfId="511" xr:uid="{00000000-0005-0000-0000-00005F020000}"/>
    <cellStyle name="Normal 13 2 2 2 2 2" xfId="639" xr:uid="{00000000-0005-0000-0000-000060020000}"/>
    <cellStyle name="Normal 13 2 2 2 2 2 2" xfId="776" xr:uid="{00000000-0005-0000-0000-000061020000}"/>
    <cellStyle name="Normal 13 2 2 2 2 3" xfId="729" xr:uid="{00000000-0005-0000-0000-000062020000}"/>
    <cellStyle name="Normal 13 2 2 2 3" xfId="512" xr:uid="{00000000-0005-0000-0000-000063020000}"/>
    <cellStyle name="Normal 13 2 2 2 3 2" xfId="640" xr:uid="{00000000-0005-0000-0000-000064020000}"/>
    <cellStyle name="Normal 13 2 2 2 3 2 2" xfId="777" xr:uid="{00000000-0005-0000-0000-000065020000}"/>
    <cellStyle name="Normal 13 2 2 2 3 3" xfId="730" xr:uid="{00000000-0005-0000-0000-000066020000}"/>
    <cellStyle name="Normal 13 2 2 2 4" xfId="638" xr:uid="{00000000-0005-0000-0000-000067020000}"/>
    <cellStyle name="Normal 13 2 2 2 4 2" xfId="775" xr:uid="{00000000-0005-0000-0000-000068020000}"/>
    <cellStyle name="Normal 13 2 2 2 5" xfId="728" xr:uid="{00000000-0005-0000-0000-000069020000}"/>
    <cellStyle name="Normal 13 2 2 3" xfId="637" xr:uid="{00000000-0005-0000-0000-00006A020000}"/>
    <cellStyle name="Normal 13 2 2 3 2" xfId="774" xr:uid="{00000000-0005-0000-0000-00006B020000}"/>
    <cellStyle name="Normal 13 2 2 4" xfId="727" xr:uid="{00000000-0005-0000-0000-00006C020000}"/>
    <cellStyle name="Normal 13 2 3" xfId="513" xr:uid="{00000000-0005-0000-0000-00006D020000}"/>
    <cellStyle name="Normal 13 2 3 2" xfId="641" xr:uid="{00000000-0005-0000-0000-00006E020000}"/>
    <cellStyle name="Normal 13 2 3 2 2" xfId="778" xr:uid="{00000000-0005-0000-0000-00006F020000}"/>
    <cellStyle name="Normal 13 2 3 3" xfId="731" xr:uid="{00000000-0005-0000-0000-000070020000}"/>
    <cellStyle name="Normal 13 2 4" xfId="636" xr:uid="{00000000-0005-0000-0000-000071020000}"/>
    <cellStyle name="Normal 13 2 4 2" xfId="773" xr:uid="{00000000-0005-0000-0000-000072020000}"/>
    <cellStyle name="Normal 13 2 5" xfId="726" xr:uid="{00000000-0005-0000-0000-000073020000}"/>
    <cellStyle name="Normal 13 3" xfId="514" xr:uid="{00000000-0005-0000-0000-000074020000}"/>
    <cellStyle name="Normal 13 3 2" xfId="515" xr:uid="{00000000-0005-0000-0000-000075020000}"/>
    <cellStyle name="Normal 13 3 2 2" xfId="643" xr:uid="{00000000-0005-0000-0000-000076020000}"/>
    <cellStyle name="Normal 13 3 2 2 2" xfId="780" xr:uid="{00000000-0005-0000-0000-000077020000}"/>
    <cellStyle name="Normal 13 3 2 3" xfId="733" xr:uid="{00000000-0005-0000-0000-000078020000}"/>
    <cellStyle name="Normal 13 3 3" xfId="642" xr:uid="{00000000-0005-0000-0000-000079020000}"/>
    <cellStyle name="Normal 13 3 3 2" xfId="779" xr:uid="{00000000-0005-0000-0000-00007A020000}"/>
    <cellStyle name="Normal 13 3 4" xfId="732" xr:uid="{00000000-0005-0000-0000-00007B020000}"/>
    <cellStyle name="Normal 13 4" xfId="516" xr:uid="{00000000-0005-0000-0000-00007C020000}"/>
    <cellStyle name="Normal 13 4 2" xfId="644" xr:uid="{00000000-0005-0000-0000-00007D020000}"/>
    <cellStyle name="Normal 13 4 2 2" xfId="781" xr:uid="{00000000-0005-0000-0000-00007E020000}"/>
    <cellStyle name="Normal 13 4 3" xfId="734" xr:uid="{00000000-0005-0000-0000-00007F020000}"/>
    <cellStyle name="Normal 13 5" xfId="635" xr:uid="{00000000-0005-0000-0000-000080020000}"/>
    <cellStyle name="Normal 13 5 2" xfId="772" xr:uid="{00000000-0005-0000-0000-000081020000}"/>
    <cellStyle name="Normal 13 6" xfId="517" xr:uid="{00000000-0005-0000-0000-000082020000}"/>
    <cellStyle name="Normal 13 6 2" xfId="645" xr:uid="{00000000-0005-0000-0000-000083020000}"/>
    <cellStyle name="Normal 13 6 2 2" xfId="782" xr:uid="{00000000-0005-0000-0000-000084020000}"/>
    <cellStyle name="Normal 13 6 3" xfId="735" xr:uid="{00000000-0005-0000-0000-000085020000}"/>
    <cellStyle name="Normal 13 7" xfId="725" xr:uid="{00000000-0005-0000-0000-000086020000}"/>
    <cellStyle name="Normal 13 8" xfId="828" xr:uid="{00000000-0005-0000-0000-000087020000}"/>
    <cellStyle name="Normal 13 9" xfId="827" xr:uid="{00000000-0005-0000-0000-000088020000}"/>
    <cellStyle name="Normal 15" xfId="518" xr:uid="{00000000-0005-0000-0000-000089020000}"/>
    <cellStyle name="Normal 16" xfId="519" xr:uid="{00000000-0005-0000-0000-00008A020000}"/>
    <cellStyle name="Normal 17" xfId="520" xr:uid="{00000000-0005-0000-0000-00008B020000}"/>
    <cellStyle name="Normal 19" xfId="521" xr:uid="{00000000-0005-0000-0000-00008C020000}"/>
    <cellStyle name="Normal 2" xfId="522" xr:uid="{00000000-0005-0000-0000-00008D020000}"/>
    <cellStyle name="Normal 2 2" xfId="523" xr:uid="{00000000-0005-0000-0000-00008E020000}"/>
    <cellStyle name="Normal 2 2 2" xfId="524" xr:uid="{00000000-0005-0000-0000-00008F020000}"/>
    <cellStyle name="Normal 2 2 2 2" xfId="646" xr:uid="{00000000-0005-0000-0000-000090020000}"/>
    <cellStyle name="Normal 2 2 2 2 2" xfId="783" xr:uid="{00000000-0005-0000-0000-000091020000}"/>
    <cellStyle name="Normal 2 2 2 3" xfId="736" xr:uid="{00000000-0005-0000-0000-000092020000}"/>
    <cellStyle name="Normal 2 2 3" xfId="525" xr:uid="{00000000-0005-0000-0000-000093020000}"/>
    <cellStyle name="Normal 2 2 3 2" xfId="647" xr:uid="{00000000-0005-0000-0000-000094020000}"/>
    <cellStyle name="Normal 2 2 3 2 2" xfId="784" xr:uid="{00000000-0005-0000-0000-000095020000}"/>
    <cellStyle name="Normal 2 2 3 3" xfId="737" xr:uid="{00000000-0005-0000-0000-000096020000}"/>
    <cellStyle name="Normal 2 3" xfId="526" xr:uid="{00000000-0005-0000-0000-000097020000}"/>
    <cellStyle name="Normal 2 3 2" xfId="527" xr:uid="{00000000-0005-0000-0000-000098020000}"/>
    <cellStyle name="Normal 2 3 2 2" xfId="648" xr:uid="{00000000-0005-0000-0000-000099020000}"/>
    <cellStyle name="Normal 2 3 2 2 2" xfId="785" xr:uid="{00000000-0005-0000-0000-00009A020000}"/>
    <cellStyle name="Normal 2 3 2 3" xfId="738" xr:uid="{00000000-0005-0000-0000-00009B020000}"/>
    <cellStyle name="Normal 2 4" xfId="528" xr:uid="{00000000-0005-0000-0000-00009C020000}"/>
    <cellStyle name="Normal 2 4 2" xfId="529" xr:uid="{00000000-0005-0000-0000-00009D020000}"/>
    <cellStyle name="Normal 2 4 2 2" xfId="649" xr:uid="{00000000-0005-0000-0000-00009E020000}"/>
    <cellStyle name="Normal 2 4 2 2 2" xfId="786" xr:uid="{00000000-0005-0000-0000-00009F020000}"/>
    <cellStyle name="Normal 2 4 2 3" xfId="739" xr:uid="{00000000-0005-0000-0000-0000A0020000}"/>
    <cellStyle name="Normal 2 5" xfId="530" xr:uid="{00000000-0005-0000-0000-0000A1020000}"/>
    <cellStyle name="Normal 23" xfId="531" xr:uid="{00000000-0005-0000-0000-0000A2020000}"/>
    <cellStyle name="Normal 3" xfId="532" xr:uid="{00000000-0005-0000-0000-0000A3020000}"/>
    <cellStyle name="Normal 3 2" xfId="533" xr:uid="{00000000-0005-0000-0000-0000A4020000}"/>
    <cellStyle name="Normal 3 2 11" xfId="534" xr:uid="{00000000-0005-0000-0000-0000A5020000}"/>
    <cellStyle name="Normal 3 2 2" xfId="650" xr:uid="{00000000-0005-0000-0000-0000A6020000}"/>
    <cellStyle name="Normal 3 2 2 2" xfId="787" xr:uid="{00000000-0005-0000-0000-0000A7020000}"/>
    <cellStyle name="Normal 3 2 3" xfId="740" xr:uid="{00000000-0005-0000-0000-0000A8020000}"/>
    <cellStyle name="Normal 3 3" xfId="535" xr:uid="{00000000-0005-0000-0000-0000A9020000}"/>
    <cellStyle name="Normal 3 4" xfId="536" xr:uid="{00000000-0005-0000-0000-0000AA020000}"/>
    <cellStyle name="Normal 3 4 2" xfId="651" xr:uid="{00000000-0005-0000-0000-0000AB020000}"/>
    <cellStyle name="Normal 3 4 2 2" xfId="788" xr:uid="{00000000-0005-0000-0000-0000AC020000}"/>
    <cellStyle name="Normal 3 4 3" xfId="741" xr:uid="{00000000-0005-0000-0000-0000AD020000}"/>
    <cellStyle name="Normal 3 8" xfId="537" xr:uid="{00000000-0005-0000-0000-0000AE020000}"/>
    <cellStyle name="Normal 3 8 2" xfId="538" xr:uid="{00000000-0005-0000-0000-0000AF020000}"/>
    <cellStyle name="Normal 3 8 2 2" xfId="539" xr:uid="{00000000-0005-0000-0000-0000B0020000}"/>
    <cellStyle name="Normal 3 8 2 2 2" xfId="654" xr:uid="{00000000-0005-0000-0000-0000B1020000}"/>
    <cellStyle name="Normal 3 8 2 2 2 2" xfId="791" xr:uid="{00000000-0005-0000-0000-0000B2020000}"/>
    <cellStyle name="Normal 3 8 2 2 3" xfId="744" xr:uid="{00000000-0005-0000-0000-0000B3020000}"/>
    <cellStyle name="Normal 3 8 2 3" xfId="653" xr:uid="{00000000-0005-0000-0000-0000B4020000}"/>
    <cellStyle name="Normal 3 8 2 3 2" xfId="790" xr:uid="{00000000-0005-0000-0000-0000B5020000}"/>
    <cellStyle name="Normal 3 8 2 4" xfId="743" xr:uid="{00000000-0005-0000-0000-0000B6020000}"/>
    <cellStyle name="Normal 3 8 3" xfId="540" xr:uid="{00000000-0005-0000-0000-0000B7020000}"/>
    <cellStyle name="Normal 3 8 3 2" xfId="655" xr:uid="{00000000-0005-0000-0000-0000B8020000}"/>
    <cellStyle name="Normal 3 8 3 2 2" xfId="792" xr:uid="{00000000-0005-0000-0000-0000B9020000}"/>
    <cellStyle name="Normal 3 8 3 3" xfId="745" xr:uid="{00000000-0005-0000-0000-0000BA020000}"/>
    <cellStyle name="Normal 3 8 4" xfId="652" xr:uid="{00000000-0005-0000-0000-0000BB020000}"/>
    <cellStyle name="Normal 3 8 4 2" xfId="789" xr:uid="{00000000-0005-0000-0000-0000BC020000}"/>
    <cellStyle name="Normal 3 8 5" xfId="742" xr:uid="{00000000-0005-0000-0000-0000BD020000}"/>
    <cellStyle name="Normal 4" xfId="541" xr:uid="{00000000-0005-0000-0000-0000BE020000}"/>
    <cellStyle name="Normal 4 2" xfId="542" xr:uid="{00000000-0005-0000-0000-0000BF020000}"/>
    <cellStyle name="Normal 4 2 2" xfId="656" xr:uid="{00000000-0005-0000-0000-0000C0020000}"/>
    <cellStyle name="Normal 4 2 2 2" xfId="793" xr:uid="{00000000-0005-0000-0000-0000C1020000}"/>
    <cellStyle name="Normal 4 2 3" xfId="746" xr:uid="{00000000-0005-0000-0000-0000C2020000}"/>
    <cellStyle name="Normal 4 3" xfId="543" xr:uid="{00000000-0005-0000-0000-0000C3020000}"/>
    <cellStyle name="Normal 4 4" xfId="544" xr:uid="{00000000-0005-0000-0000-0000C4020000}"/>
    <cellStyle name="Normal 4 4 2" xfId="657" xr:uid="{00000000-0005-0000-0000-0000C5020000}"/>
    <cellStyle name="Normal 4 4 2 2" xfId="794" xr:uid="{00000000-0005-0000-0000-0000C6020000}"/>
    <cellStyle name="Normal 4 4 3" xfId="747" xr:uid="{00000000-0005-0000-0000-0000C7020000}"/>
    <cellStyle name="Normal 416" xfId="545" xr:uid="{00000000-0005-0000-0000-0000C8020000}"/>
    <cellStyle name="Normal 417" xfId="546" xr:uid="{00000000-0005-0000-0000-0000C9020000}"/>
    <cellStyle name="Normal 428" xfId="547" xr:uid="{00000000-0005-0000-0000-0000CA020000}"/>
    <cellStyle name="Normal 429" xfId="548" xr:uid="{00000000-0005-0000-0000-0000CB020000}"/>
    <cellStyle name="Normal 486" xfId="549" xr:uid="{00000000-0005-0000-0000-0000CC020000}"/>
    <cellStyle name="Normal 487" xfId="550" xr:uid="{00000000-0005-0000-0000-0000CD020000}"/>
    <cellStyle name="Normal 489" xfId="551" xr:uid="{00000000-0005-0000-0000-0000CE020000}"/>
    <cellStyle name="Normal 490" xfId="552" xr:uid="{00000000-0005-0000-0000-0000CF020000}"/>
    <cellStyle name="Normal 5" xfId="553" xr:uid="{00000000-0005-0000-0000-0000D0020000}"/>
    <cellStyle name="Normal 5 2" xfId="554" xr:uid="{00000000-0005-0000-0000-0000D1020000}"/>
    <cellStyle name="Normal 5 3" xfId="555" xr:uid="{00000000-0005-0000-0000-0000D2020000}"/>
    <cellStyle name="Normal 5 3 2" xfId="658" xr:uid="{00000000-0005-0000-0000-0000D3020000}"/>
    <cellStyle name="Normal 5 3 2 2" xfId="795" xr:uid="{00000000-0005-0000-0000-0000D4020000}"/>
    <cellStyle name="Normal 5 3 3" xfId="748" xr:uid="{00000000-0005-0000-0000-0000D5020000}"/>
    <cellStyle name="Normal 506" xfId="556" xr:uid="{00000000-0005-0000-0000-0000D6020000}"/>
    <cellStyle name="Normal 516" xfId="557" xr:uid="{00000000-0005-0000-0000-0000D7020000}"/>
    <cellStyle name="Normal 517" xfId="558" xr:uid="{00000000-0005-0000-0000-0000D8020000}"/>
    <cellStyle name="Normal 53" xfId="559" xr:uid="{00000000-0005-0000-0000-0000D9020000}"/>
    <cellStyle name="Normal 54" xfId="560" xr:uid="{00000000-0005-0000-0000-0000DA020000}"/>
    <cellStyle name="Normal 542" xfId="561" xr:uid="{00000000-0005-0000-0000-0000DB020000}"/>
    <cellStyle name="Normal 543" xfId="562" xr:uid="{00000000-0005-0000-0000-0000DC020000}"/>
    <cellStyle name="Normal 544" xfId="563" xr:uid="{00000000-0005-0000-0000-0000DD020000}"/>
    <cellStyle name="Normal 547" xfId="564" xr:uid="{00000000-0005-0000-0000-0000DE020000}"/>
    <cellStyle name="Normal 548" xfId="565" xr:uid="{00000000-0005-0000-0000-0000DF020000}"/>
    <cellStyle name="Normal 550" xfId="566" xr:uid="{00000000-0005-0000-0000-0000E0020000}"/>
    <cellStyle name="Normal 571" xfId="567" xr:uid="{00000000-0005-0000-0000-0000E1020000}"/>
    <cellStyle name="Normal 572" xfId="568" xr:uid="{00000000-0005-0000-0000-0000E2020000}"/>
    <cellStyle name="Normal 6" xfId="569" xr:uid="{00000000-0005-0000-0000-0000E3020000}"/>
    <cellStyle name="Normal 6 2" xfId="570" xr:uid="{00000000-0005-0000-0000-0000E4020000}"/>
    <cellStyle name="Normal 6 2 2" xfId="660" xr:uid="{00000000-0005-0000-0000-0000E5020000}"/>
    <cellStyle name="Normal 6 2 2 2" xfId="797" xr:uid="{00000000-0005-0000-0000-0000E6020000}"/>
    <cellStyle name="Normal 6 2 3" xfId="750" xr:uid="{00000000-0005-0000-0000-0000E7020000}"/>
    <cellStyle name="Normal 6 3" xfId="571" xr:uid="{00000000-0005-0000-0000-0000E8020000}"/>
    <cellStyle name="Normal 6 4" xfId="659" xr:uid="{00000000-0005-0000-0000-0000E9020000}"/>
    <cellStyle name="Normal 6 4 2" xfId="796" xr:uid="{00000000-0005-0000-0000-0000EA020000}"/>
    <cellStyle name="Normal 6 5" xfId="749" xr:uid="{00000000-0005-0000-0000-0000EB020000}"/>
    <cellStyle name="Normal 7" xfId="572" xr:uid="{00000000-0005-0000-0000-0000EC020000}"/>
    <cellStyle name="Normal 7 2" xfId="573" xr:uid="{00000000-0005-0000-0000-0000ED020000}"/>
    <cellStyle name="Normal 8" xfId="574" xr:uid="{00000000-0005-0000-0000-0000EE020000}"/>
    <cellStyle name="Normal 9" xfId="711" xr:uid="{00000000-0005-0000-0000-0000EF020000}"/>
    <cellStyle name="Normal 9 2" xfId="825" xr:uid="{00000000-0005-0000-0000-0000F0020000}"/>
    <cellStyle name="Normal_Sheet1" xfId="575" xr:uid="{00000000-0005-0000-0000-0000F1020000}"/>
    <cellStyle name="Note 2" xfId="576" xr:uid="{00000000-0005-0000-0000-0000F2020000}"/>
    <cellStyle name="Note 2 2" xfId="661" xr:uid="{00000000-0005-0000-0000-0000F3020000}"/>
    <cellStyle name="Note 2 2 2" xfId="798" xr:uid="{00000000-0005-0000-0000-0000F4020000}"/>
    <cellStyle name="Note 2 3" xfId="751" xr:uid="{00000000-0005-0000-0000-0000F5020000}"/>
    <cellStyle name="Note 3" xfId="712" xr:uid="{00000000-0005-0000-0000-0000F6020000}"/>
    <cellStyle name="Note 3 2" xfId="826" xr:uid="{00000000-0005-0000-0000-0000F7020000}"/>
    <cellStyle name="Output 2" xfId="577" xr:uid="{00000000-0005-0000-0000-0000F8020000}"/>
    <cellStyle name="Output 2 2" xfId="662" xr:uid="{00000000-0005-0000-0000-0000F9020000}"/>
    <cellStyle name="Percent" xfId="1" xr:uid="{00000000-0005-0000-0000-0000FA020000}"/>
    <cellStyle name="Percent 2" xfId="578" xr:uid="{00000000-0005-0000-0000-0000FB020000}"/>
    <cellStyle name="Standard 3" xfId="579" xr:uid="{00000000-0005-0000-0000-0000FC020000}"/>
    <cellStyle name="Standard 4" xfId="580" xr:uid="{00000000-0005-0000-0000-0000FD020000}"/>
    <cellStyle name="Standard 4 2" xfId="581" xr:uid="{00000000-0005-0000-0000-0000FE020000}"/>
    <cellStyle name="Standard 4 2 2" xfId="582" xr:uid="{00000000-0005-0000-0000-0000FF020000}"/>
    <cellStyle name="Standard 4 2 2 2" xfId="583" xr:uid="{00000000-0005-0000-0000-000000030000}"/>
    <cellStyle name="Standard 4 2 2 2 2" xfId="666" xr:uid="{00000000-0005-0000-0000-000001030000}"/>
    <cellStyle name="Standard 4 2 2 2 2 2" xfId="802" xr:uid="{00000000-0005-0000-0000-000002030000}"/>
    <cellStyle name="Standard 4 2 2 2 3" xfId="755" xr:uid="{00000000-0005-0000-0000-000003030000}"/>
    <cellStyle name="Standard 4 2 2 3" xfId="665" xr:uid="{00000000-0005-0000-0000-000004030000}"/>
    <cellStyle name="Standard 4 2 2 3 2" xfId="801" xr:uid="{00000000-0005-0000-0000-000005030000}"/>
    <cellStyle name="Standard 4 2 2 4" xfId="754" xr:uid="{00000000-0005-0000-0000-000006030000}"/>
    <cellStyle name="Standard 4 2 3" xfId="584" xr:uid="{00000000-0005-0000-0000-000007030000}"/>
    <cellStyle name="Standard 4 2 3 2" xfId="667" xr:uid="{00000000-0005-0000-0000-000008030000}"/>
    <cellStyle name="Standard 4 2 3 2 2" xfId="803" xr:uid="{00000000-0005-0000-0000-000009030000}"/>
    <cellStyle name="Standard 4 2 3 3" xfId="756" xr:uid="{00000000-0005-0000-0000-00000A030000}"/>
    <cellStyle name="Standard 4 2 4" xfId="664" xr:uid="{00000000-0005-0000-0000-00000B030000}"/>
    <cellStyle name="Standard 4 2 4 2" xfId="800" xr:uid="{00000000-0005-0000-0000-00000C030000}"/>
    <cellStyle name="Standard 4 2 5" xfId="753" xr:uid="{00000000-0005-0000-0000-00000D030000}"/>
    <cellStyle name="Standard 4 3" xfId="585" xr:uid="{00000000-0005-0000-0000-00000E030000}"/>
    <cellStyle name="Standard 4 3 2" xfId="586" xr:uid="{00000000-0005-0000-0000-00000F030000}"/>
    <cellStyle name="Standard 4 3 2 2" xfId="669" xr:uid="{00000000-0005-0000-0000-000010030000}"/>
    <cellStyle name="Standard 4 3 2 2 2" xfId="805" xr:uid="{00000000-0005-0000-0000-000011030000}"/>
    <cellStyle name="Standard 4 3 2 3" xfId="758" xr:uid="{00000000-0005-0000-0000-000012030000}"/>
    <cellStyle name="Standard 4 3 3" xfId="668" xr:uid="{00000000-0005-0000-0000-000013030000}"/>
    <cellStyle name="Standard 4 3 3 2" xfId="804" xr:uid="{00000000-0005-0000-0000-000014030000}"/>
    <cellStyle name="Standard 4 3 4" xfId="757" xr:uid="{00000000-0005-0000-0000-000015030000}"/>
    <cellStyle name="Standard 4 4" xfId="587" xr:uid="{00000000-0005-0000-0000-000016030000}"/>
    <cellStyle name="Standard 4 4 2" xfId="670" xr:uid="{00000000-0005-0000-0000-000017030000}"/>
    <cellStyle name="Standard 4 4 2 2" xfId="806" xr:uid="{00000000-0005-0000-0000-000018030000}"/>
    <cellStyle name="Standard 4 4 3" xfId="759" xr:uid="{00000000-0005-0000-0000-000019030000}"/>
    <cellStyle name="Standard 4 5" xfId="663" xr:uid="{00000000-0005-0000-0000-00001A030000}"/>
    <cellStyle name="Standard 4 5 2" xfId="799" xr:uid="{00000000-0005-0000-0000-00001B030000}"/>
    <cellStyle name="Standard 4 6" xfId="752" xr:uid="{00000000-0005-0000-0000-00001C030000}"/>
    <cellStyle name="Standard 6" xfId="588" xr:uid="{00000000-0005-0000-0000-00001D030000}"/>
    <cellStyle name="Title 2" xfId="589" xr:uid="{00000000-0005-0000-0000-00001E030000}"/>
    <cellStyle name="Total 2" xfId="590" xr:uid="{00000000-0005-0000-0000-00001F030000}"/>
    <cellStyle name="Warning Text 2" xfId="591" xr:uid="{00000000-0005-0000-0000-000020030000}"/>
    <cellStyle name="アクセント 1" xfId="687" builtinId="29" customBuiltin="1"/>
    <cellStyle name="アクセント 2" xfId="691" builtinId="33" customBuiltin="1"/>
    <cellStyle name="アクセント 3" xfId="695" builtinId="37" customBuiltin="1"/>
    <cellStyle name="アクセント 4" xfId="699" builtinId="41" customBuiltin="1"/>
    <cellStyle name="アクセント 5" xfId="703" builtinId="45" customBuiltin="1"/>
    <cellStyle name="アクセント 6" xfId="707" builtinId="49" customBuiltin="1"/>
    <cellStyle name="タイトル" xfId="671" builtinId="15" customBuiltin="1"/>
    <cellStyle name="チェック セル" xfId="683" builtinId="23" customBuiltin="1"/>
    <cellStyle name="どちらでもない" xfId="678" builtinId="28" customBuiltin="1"/>
    <cellStyle name="リンク セル" xfId="682" builtinId="24" customBuiltin="1"/>
    <cellStyle name="悪い" xfId="677" builtinId="27" customBuiltin="1"/>
    <cellStyle name="一般 7" xfId="593" xr:uid="{00000000-0005-0000-0000-00002C030000}"/>
    <cellStyle name="計算" xfId="681" builtinId="22" customBuiltin="1"/>
    <cellStyle name="警告文" xfId="684" builtinId="11" customBuiltin="1"/>
    <cellStyle name="見出し 1" xfId="672" builtinId="16" customBuiltin="1"/>
    <cellStyle name="見出し 2" xfId="673" builtinId="17" customBuiltin="1"/>
    <cellStyle name="見出し 3" xfId="674" builtinId="18" customBuiltin="1"/>
    <cellStyle name="見出し 4" xfId="675" builtinId="19" customBuiltin="1"/>
    <cellStyle name="集計" xfId="686" builtinId="25" customBuiltin="1"/>
    <cellStyle name="出力" xfId="680" builtinId="21" customBuiltin="1"/>
    <cellStyle name="説明文" xfId="685" builtinId="53" customBuiltin="1"/>
    <cellStyle name="入力" xfId="679" builtinId="20" customBuiltin="1"/>
    <cellStyle name="標準" xfId="0" builtinId="0"/>
    <cellStyle name="標準 2" xfId="594" xr:uid="{00000000-0005-0000-0000-000038030000}"/>
    <cellStyle name="標準 2 2" xfId="595" xr:uid="{00000000-0005-0000-0000-000039030000}"/>
    <cellStyle name="標準 2 3" xfId="596" xr:uid="{00000000-0005-0000-0000-00003A030000}"/>
    <cellStyle name="良い" xfId="676" builtinId="26" customBuiltin="1"/>
    <cellStyle name="표준 2" xfId="592" xr:uid="{00000000-0005-0000-0000-00003C03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theme="0" tint="-0.3498947111423078"/>
        </patternFill>
      </fill>
    </dxf>
    <dxf>
      <fill>
        <patternFill>
          <bgColor theme="0" tint="-0.3498947111423078"/>
        </patternFill>
      </fill>
    </dxf>
    <dxf>
      <fill>
        <patternFill>
          <bgColor rgb="FFFF0000"/>
        </patternFill>
      </fill>
    </dxf>
    <dxf>
      <fill>
        <patternFill>
          <bgColor rgb="FFFF0000"/>
        </patternFill>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h.matsui@pp-evonik.com" TargetMode="External"/><Relationship Id="rId1" Type="http://schemas.openxmlformats.org/officeDocument/2006/relationships/hyperlink" Target="mailto:h.matsui@pp-evonik.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4375" defaultRowHeight="13.5"/>
  <cols>
    <col min="1" max="1" width="143" style="157" customWidth="1"/>
    <col min="2" max="2" width="34.84375" style="157" customWidth="1"/>
    <col min="3" max="3" width="8.84375" style="157" customWidth="1"/>
    <col min="4" max="16384" width="8.84375" style="157"/>
  </cols>
  <sheetData>
    <row r="1" spans="1:2" ht="104.15" customHeight="1">
      <c r="A1" s="172" t="str">
        <f ca="1">OFFSET(L!$C$1,MATCH("Instructions"&amp;ADDRESS(ROW(),COLUMN(),4),L!$A:$A,0)-1,SL,,)</f>
        <v>RMIウェブサイト：www.responsiblemineralsinitiative.org/</v>
      </c>
      <c r="B1" s="180"/>
    </row>
    <row r="2" spans="1:2" ht="15">
      <c r="A2" s="95" t="str">
        <f ca="1">OFFSET(L!$C$1,MATCH("Instructions"&amp;ADDRESS(ROW(),COLUMN(),4),L!$A:$A,0)-1,SL,,)</f>
        <v>始めに</v>
      </c>
      <c r="B2" s="180"/>
    </row>
    <row r="3" spans="1:2" ht="168.65" customHeight="1">
      <c r="A3" s="94" t="str">
        <f ca="1">OFFSET(L!$C$1,MATCH("Instructions"&amp;ADDRESS(ROW(),COLUMN(),4),L!$A:$A,0)-1,SL,,)</f>
        <v>この拡張鉱物報告テンプレート（EMRT）は、Responsible Minerals Initiative®（RMI®）が作成した、無料の標準報告テンプレートです。このテンプレートは鉱物の原産国と、使用される製錬業者、精製業者、加工業者に関しサプライチェーンを通して情報を収集することを円滑にし、OECD紛争地域および高リスク地域からの鉱物の責任あるサプライチェーンのためのデュー・ディリジェンスガイダンスに沿ったデュー・ディリジェンスの実施を支援します。このテンプレートは、責任ある鉱物保証プロセス（Responsible Minerals Assurance Process）に則った監査を受ける可能性のある、新たな製錬・精製業者の特定も支援します。
EM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v>
      </c>
      <c r="B3" s="180"/>
    </row>
    <row r="4" spans="1:2" ht="16.5" customHeight="1">
      <c r="A4" s="220"/>
      <c r="B4" s="180"/>
    </row>
    <row r="5" spans="1:2" ht="42" customHeight="1">
      <c r="A5" s="221" t="str">
        <f ca="1">OFFSET(L!$C$1,MATCH("Instructions"&amp;ADDRESS(ROW(),COLUMN(),4),L!$A:$A,0)-1,SL,,)</f>
        <v>会社情報の記入（8～22行）に関する解説。
回答は英語(半角)で入力してください。</v>
      </c>
      <c r="B5" s="180"/>
    </row>
    <row r="6" spans="1:2" ht="35.15" customHeight="1">
      <c r="A6" s="95" t="str">
        <f ca="1">OFFSET(L!$C$1,MATCH("Instructions"&amp;ADDRESS(ROW(),COLUMN(),4),L!$A:$A,0)-1,SL,,)</f>
        <v>注：(*)のある欄は必須回答項目です。</v>
      </c>
      <c r="B6" s="180"/>
    </row>
    <row r="7" spans="1:2" ht="48" customHeight="1">
      <c r="A7" s="199" t="str">
        <f ca="1">OFFSET(L!$C$1,MATCH("Instructions"&amp;ADDRESS(ROW(),COLUMN(),4),L!$A:$A,0)-1,SL,,)</f>
        <v>1. 貴社の正式名称を記入してください。省略形は使わないでください。このフィールドでは、他の社名やDBAなどを追加することができます。このフィールドは記入必須です。</v>
      </c>
      <c r="B7" s="180"/>
    </row>
    <row r="8" spans="1:2" ht="315" customHeight="1">
      <c r="A8" s="199" t="str">
        <f ca="1">OFFSET(L!$C$1,MATCH("Instructions"&amp;ADDRESS(ROW(),COLUMN(),4),L!$A:$A,0)-1,SL,,)</f>
        <v>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又は天然マイカ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又は天然マイカ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v>
      </c>
      <c r="B8" s="180"/>
    </row>
    <row r="9" spans="1:2" ht="36" customHeight="1">
      <c r="A9" s="94" t="str">
        <f ca="1">OFFSET(L!$C$1,MATCH("Instructions"&amp;ADDRESS(ROW(),COLUMN(),4),L!$A:$A,0)-1,SL,,)</f>
        <v>3.  貴社固有の識別番号又はコードを記入してください（DUNSナンバー、VATナンバー、顧客固有番号等）。</v>
      </c>
      <c r="B9" s="180"/>
    </row>
    <row r="10" spans="1:2" ht="20.149999999999999" customHeight="1">
      <c r="A10" s="94" t="str">
        <f ca="1">OFFSET(L!$C$1,MATCH("Instructions"&amp;ADDRESS(ROW(),COLUMN(),4),L!$A:$A,0)-1,SL,,)</f>
        <v>4. 固有の識別番号又はコードの発行元を記入してください（「DUNS」「VAT」「顧客」等）。</v>
      </c>
      <c r="B10" s="180"/>
    </row>
    <row r="11" spans="1:2" ht="20.149999999999999" customHeight="1">
      <c r="A11" s="94" t="str">
        <f ca="1">OFFSET(L!$C$1,MATCH("Instructions"&amp;ADDRESS(ROW(),COLUMN(),4),L!$A:$A,0)-1,SL,,)</f>
        <v>5. 貴社の住所を省略せずに記入してください（番地、市、州/都道府県、国、郵便番号） 。このフィールドは任意です。</v>
      </c>
      <c r="B11" s="180"/>
    </row>
    <row r="12" spans="1:2" ht="35.15" customHeight="1">
      <c r="A12" s="94" t="str">
        <f ca="1">OFFSET(L!$C$1,MATCH("Instructions"&amp;ADDRESS(ROW(),COLUMN(),4),L!$A:$A,0)-1,SL,,)</f>
        <v>6. 申告内容に関する連絡先の名前を記入してください。このフィールドは記入必須です。</v>
      </c>
      <c r="B12" s="180"/>
    </row>
    <row r="13" spans="1:2" ht="33" customHeight="1">
      <c r="A13" s="94" t="str">
        <f ca="1">OFFSET(L!$C$1,MATCH("Instructions"&amp;ADDRESS(ROW(),COLUMN(),4),L!$A:$A,0)-1,SL,,)</f>
        <v>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v>
      </c>
      <c r="B13" s="180"/>
    </row>
    <row r="14" spans="1:2" ht="20.149999999999999" customHeight="1">
      <c r="A14" s="94" t="str">
        <f ca="1">OFFSET(L!$C$1,MATCH("Instructions"&amp;ADDRESS(ROW(),COLUMN(),4),L!$A:$A,0)-1,SL,,)</f>
        <v>8. 連絡先電話番号を記入してください。このフィールドは記入必須です。</v>
      </c>
      <c r="B14" s="180"/>
    </row>
    <row r="15" spans="1:2" ht="49.5" customHeight="1">
      <c r="A15" s="94" t="str">
        <f ca="1">OFFSET(L!$C$1,MATCH("Instructions"&amp;ADDRESS(ROW(),COLUMN(),4),L!$A:$A,0)-1,SL,,)</f>
        <v>9.申告内容の回答責任者の名前を記入してください。連絡先と異なる人でも構いません。回答責任者を「同上」又は同様の表現は避けてください。このフィールドは記入必須です。</v>
      </c>
      <c r="B15" s="180"/>
    </row>
    <row r="16" spans="1:2" ht="32.25" customHeight="1">
      <c r="A16" s="94" t="str">
        <f ca="1">OFFSET(L!$C$1,MATCH("Instructions"&amp;ADDRESS(ROW(),COLUMN(),4),L!$A:$A,0)-1,SL,,)</f>
        <v>10. 回答責任者の役職を記入してください。このフィールドは任意です。</v>
      </c>
      <c r="B16" s="180"/>
    </row>
    <row r="17" spans="1:2" ht="30">
      <c r="A17" s="94" t="str">
        <f ca="1">OFFSET(L!$C$1,MATCH("Instructions"&amp;ADDRESS(ROW(),COLUMN(),4),L!$A:$A,0)-1,SL,,)</f>
        <v>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v>
      </c>
      <c r="B17" s="180"/>
    </row>
    <row r="18" spans="1:2" ht="31.5" customHeight="1">
      <c r="A18" s="94" t="str">
        <f ca="1">OFFSET(L!$C$1,MATCH("Instructions"&amp;ADDRESS(ROW(),COLUMN(),4),L!$A:$A,0)-1,SL,,)</f>
        <v>12. 回答責任者の電話番号を記入してください。このフィールドは任意です。</v>
      </c>
      <c r="B18" s="180"/>
    </row>
    <row r="19" spans="1:2" ht="35.5" customHeight="1">
      <c r="A19" s="94" t="str">
        <f ca="1">OFFSET(L!$C$1,MATCH("Instructions"&amp;ADDRESS(ROW(),COLUMN(),4),L!$A:$A,0)-1,SL,,)</f>
        <v>13. このテンプレートの作成日をDD-MMM-YYYY（例: 01-JAN-2012）の形式で記入してください。このフィールドは記入必須です。</v>
      </c>
      <c r="B19" s="180"/>
    </row>
    <row r="20" spans="1:2" ht="40.5" customHeight="1">
      <c r="A20" s="94" t="str">
        <f ca="1">OFFSET(L!$C$1,MATCH("Instructions"&amp;ADDRESS(ROW(),COLUMN(),4),L!$A:$A,0)-1,SL,,)</f>
        <v>14. 例えば、ファイル名を「会社名-日付.xlsx」として保存します（日付はYYYY-MM-DDで記述）。</v>
      </c>
      <c r="B20" s="180"/>
    </row>
    <row r="21" spans="1:2" ht="17.5" customHeight="1">
      <c r="A21" s="220"/>
      <c r="B21" s="180"/>
    </row>
    <row r="22" spans="1:2" ht="42.75" customHeight="1">
      <c r="A22" s="95" t="str">
        <f ca="1">OFFSET(L!$C$1,MATCH("Instructions"&amp;ADDRESS(ROW(),COLUMN(),4),L!$A:$A,0)-1,SL,,)</f>
        <v>デュー・ディリジェンスに関する6つの質問（24 - 63行）に対する解説。
回答は英語（半角）で入力してください。</v>
      </c>
      <c r="B22" s="180"/>
    </row>
    <row r="23" spans="1:2" ht="57.75" customHeight="1">
      <c r="A23" s="95" t="str">
        <f ca="1">OFFSET(L!$C$1,MATCH("Instructions"&amp;ADDRESS(ROW(),COLUMN(),4),L!$A:$A,0)-1,SL,,)</f>
        <v>これらの7つの質問は、コバルト又は天然マイカの使用法、原産地、調達先を明確にするものです。質問は、貴社の製品中へのコバルト又は天然マイカの使用と報告の完全性に関する情報を収集するために作られています。質問への回答は、企業情報に関するセクションで選択した「申告範囲」が対象となります。</v>
      </c>
      <c r="B23" s="180"/>
    </row>
    <row r="24" spans="1:2" ht="30.65" customHeight="1">
      <c r="A24" s="95" t="str">
        <f ca="1">OFFSET(L!$C$1,MATCH("Instructions"&amp;ADDRESS(ROW(),COLUMN(),4),L!$A:$A,0)-1,SL,,)</f>
        <v>回答を補足する必要がある場合は、備考欄に記入してください。</v>
      </c>
      <c r="B24" s="180"/>
    </row>
    <row r="25" spans="1:2" ht="46.5" customHeight="1">
      <c r="A25" s="95" t="str">
        <f ca="1">OFFSET(L!$C$1,MATCH("Instructions"&amp;ADDRESS(ROW(),COLUMN(),4),L!$A:$A,0)-1,SL,,)</f>
        <v>コバルト又は天然マイカに関する質問1への回答が「Yes」の場合、コバルト又は天然マイカについてすべての質問に記入し、貴社のデュー・ディリジェンスプログラム全体に関する下記のデュー・ディリジェンス関連の質問（A～I）にも回答する必要があります。</v>
      </c>
      <c r="B25" s="180"/>
    </row>
    <row r="26" spans="1:2" ht="144.75" customHeight="1">
      <c r="A26" s="94" t="str">
        <f ca="1">OFFSET(L!$C$1,MATCH("Instructions"&amp;ADDRESS(ROW(),COLUMN(),4),L!$A:$A,0)-1,SL,,)</f>
        <v>1.この質問は、コバルト又は天然マイカが報告要件の範囲内に当てはまるかを判定するために使用されます。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又は天然マイカが使用されているか否かを質問します。原材料、部品、添加物、研磨剤および切削工具からの不純物は本調査の範囲外です。
「Yes（はい）」「No（いいえ）」「Unknown（不明）」又は「Not applicable for this declaration（本申告適用外）」で回答してください。「Not applicable for this declaration（本申告適用外）」は、材料が申告の範囲内にない場合に使用できます。</v>
      </c>
      <c r="B26" s="180"/>
    </row>
    <row r="27" spans="1:2" ht="36" customHeight="1">
      <c r="A27" s="94" t="str">
        <f ca="1">OFFSET(L!$C$1,MATCH("Instructions"&amp;ADDRESS(ROW(),COLUMN(),4),L!$A:$A,0)-1,SL,,)</f>
        <v>「No（いいえ）」という回答に対して、コメント欄に具体的な内容の記入を要求する企業もあります。</v>
      </c>
      <c r="B27" s="180"/>
    </row>
    <row r="28" spans="1:2" ht="150">
      <c r="A28" s="94" t="str">
        <f ca="1">OFFSET(L!$C$1,MATCH("Instructions"&amp;ADDRESS(ROW(),COLUMN(),4),L!$A:$A,0)-1,SL,,)</f>
        <v>2. この質問は、質問1の回答が「Yes（はい）」である場合にはコバルト及び／又はマイカについて回答するものとします。これは2つある質問の2番目の質問で、コバルト又はマイカがこの報告テンプレートの範囲内にあるか否かを判定するためにこの質問の回答は使用されます。この質問は、質問1の質問や回答と関連付けられています。この質問は、コバルト及びマイカがある程度完成品に残留している場合、コバルト及びマイカ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コバルト及びマイカも含まれます。多くの場合、メーカーは製造過程中にコバルト及びマイカの削除又は消耗を促進しようと努めますが、ある程度のコバルト及びマイカが残留します。コバルト又はマイカが製造過程中に加えられた又は含まれたが、その製造過程の完了時にコバルト又はマイカが残留しないように完全に除去された場合、この質問の回答は「No（いいえ）」となります。
この質問は、コバルト及びマイカについて回答する必要があります。「Yes（はい）」「No（いいえ）」又は「Unknown（不明）」で回答してください。この質問への回答は必須です。</v>
      </c>
      <c r="B28" s="180"/>
    </row>
    <row r="29" spans="1:2" ht="120">
      <c r="A29" s="94" t="str">
        <f ca="1">OFFSET(L!$C$1,MATCH("Instructions"&amp;ADDRESS(ROW(),COLUMN(),4),L!$A:$A,0)-1,SL,,)</f>
        <v>3.これは、製品または複数の製品に含まれるコバルト又は天然マイカの一部が、紛争地域および高リスク地域（CAHRA）を原産としているかの申告です。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コバルトに関するこの質問には「Yes（はい）」「No（いいえ）」「Unknown（不明）」又は「DRC only（DRCのみ）」で回答してください。マイカに関するこの質問には、「Yes（はい）」「No（いいえ）」「Unknown（不明）」又は「India and/or Madagascar only（インド及び／又はマダガスカルのみ）」で回答してください。「Yes（はい）」の場合は、具体的に備考欄に記入してください。「Unknown（不明）」と回答することも可能です。質問1及び2の回答が「Yes（はい）」の場合、この質問はコバル又は天然マイカに関して必須です。</v>
      </c>
      <c r="B29" s="180"/>
    </row>
    <row r="30" spans="1:2" ht="135">
      <c r="A30" s="94" t="str">
        <f ca="1">OFFSET(L!$C$1,MATCH("Instructions"&amp;ADDRESS(ROW(),COLUMN(),4),L!$A:$A,0)-1,SL,,)</f>
        <v>4.これは、製品に含まれるコバルトが再生利用品又はスクラップ起源を由来としているかどうかを示す申告です。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注：本文書の発行時点で、際立った使用済みマイカの再生利用はありません。</v>
      </c>
      <c r="B30" s="180"/>
    </row>
    <row r="31" spans="1:2" ht="165">
      <c r="A31" s="94" t="str">
        <f ca="1">OFFSET(L!$C$1,MATCH("Instructions"&amp;ADDRESS(ROW(),COLUMN(),4),L!$A:$A,0)-1,SL,,)</f>
        <v>5. 企業が、申告範囲内の製品に含まれるコバルト又は天然マイカ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v>
      </c>
      <c r="B31" s="180"/>
    </row>
    <row r="32" spans="1:2" ht="90.75" customHeight="1">
      <c r="A32" s="94" t="str">
        <f ca="1">OFFSET(L!$C$1,MATCH("Instructions"&amp;ADDRESS(ROW(),COLUMN(),4),L!$A:$A,0)-1,SL,,)</f>
        <v>6. この質問は、サプライヤーがこの申告の対象となるコバルト又は天然マイカ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v>
      </c>
      <c r="B32" s="180"/>
    </row>
    <row r="33" spans="1:2" ht="57.75" customHeight="1">
      <c r="A33" s="94" t="str">
        <f ca="1">OFFSET(L!$C$1,MATCH("Instructions"&amp;ADDRESS(ROW(),COLUMN(),4),L!$A:$A,0)-1,SL,,)</f>
        <v>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v>
      </c>
      <c r="B33" s="180"/>
    </row>
    <row r="34" spans="1:2" ht="15">
      <c r="A34" s="231"/>
      <c r="B34" s="180"/>
    </row>
    <row r="35" spans="1:2" ht="68.5" customHeight="1">
      <c r="A35" s="221" t="str">
        <f ca="1">OFFSET(L!$C$1,MATCH("Instructions"&amp;ADDRESS(ROW(),COLUMN(),4),L!$A:$A,0)-1,SL,,)</f>
        <v>質問A～Gの記入方法について（行69～83）。コバルトまたは天然マイカに対する質問1及び質問2の回答が「Yes（はい）」の場合、A～Gまでの質問は必須となります。　
英語のみで回答してください。</v>
      </c>
      <c r="B35" s="180"/>
    </row>
    <row r="36" spans="1:2" ht="90">
      <c r="A36" s="221" t="str">
        <f ca="1">OFFSET(L!$C$1,MATCH("Instructions"&amp;ADDRESS(ROW(),COLUMN(),4),L!$A:$A,0)-1,SL,,)</f>
        <v>「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次の質問A～Gは貴社のコバルト及び／又は天然マイカ調達のデュー・ディリジェンス活動を評価するために設計されています。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v>
      </c>
      <c r="B36" s="180"/>
    </row>
    <row r="37" spans="1:2" ht="55.5" customHeight="1">
      <c r="A37" s="94" t="str">
        <f ca="1">OFFSET(L!$C$1,MATCH("Instructions"&amp;ADDRESS(ROW(),COLUMN(),4),L!$A:$A,0)-1,SL,,)</f>
        <v>A. これは、責任ある鉱物調達方針が企業にあるかどうかを明らかにする申告です。「Yes（はい）」又は「No（いいえ）」で回答してください。
このフィールドは記入必須です。</v>
      </c>
      <c r="B37" s="180"/>
    </row>
    <row r="38" spans="1:2" ht="60" customHeight="1">
      <c r="A38" s="94" t="str">
        <f ca="1">OFFSET(L!$C$1,MATCH("Instructions"&amp;ADDRESS(ROW(),COLUMN(),4),L!$A:$A,0)-1,SL,,)</f>
        <v xml:space="preserve">B. これは、企業の責任ある鉱物調達方針が、企業のウェブサイトで入手可能かどうかを明らかにする申告です。「Yes（はい）」又は「No（いいえ）」で回答してください。「Yes（はい）」の場合は、備考欄にURLを記入してください。 
</v>
      </c>
      <c r="B38" s="180"/>
    </row>
    <row r="39" spans="1:2" ht="86.5" customHeight="1">
      <c r="A39" s="94" t="str">
        <f ca="1">OFFSET(L!$C$1,MATCH("Instructions"&amp;ADDRESS(ROW(),COLUMN(),4),L!$A:$A,0)-1,SL,,)</f>
        <v>C. 企業が、企業の直接サプライヤーに対して、独立した第三者の検証を受けた製錬業者及び加工業者からコバルト及び／又は天然マイカを調達することを要求しているかを判定するための申告です。コバルトに関するこの質問には「Yes（はい）」又は「No（いいえ）」で回答してください。マイカに関するこの質問には「Yes（はい）」「Yes, when more processors are validated（より多くの加工業者が検証される時、はい）」又は「No（いいえ）」で回答してください。コメントは質問の備考欄に記入してください。このフィールドは記入必須です。</v>
      </c>
      <c r="B39" s="180"/>
    </row>
    <row r="40" spans="1:2" ht="90">
      <c r="A40" s="94" t="str">
        <f ca="1">OFFSET(L!$C$1,MATCH("Instructions"&amp;ADDRESS(ROW(),COLUMN(),4),L!$A:$A,0)-1,SL,,)</f>
        <v xml:space="preserve">D. これは、企業が責任のある鉱物調達デュー・ディリジェンス対策の実施を要求しているかどうかを判定する質問です。 この質問は、企業のデュー・ディリジェンス対策の詳細を提供することは意図されていません。許容されるデュー・ディリジェンス対策の側面は、要求者および供給者が決定します。
この質問には「Yes（はい）」又は「No（いいえ）」で回答してください。「Yes（はい）」の場合、質問の備考欄で、実施したデュー・ディリジェンス対策を説明してください（例：OECDデュー・ディリジェンスの枠組み）。
</v>
      </c>
      <c r="B40" s="180"/>
    </row>
    <row r="41" spans="1:2" ht="135">
      <c r="A41" s="94" t="str">
        <f ca="1">OFFSET(L!$C$1,MATCH("Instructions"&amp;ADDRESS(ROW(),COLUMN(),4),L!$A:$A,0)-1,SL,,)</f>
        <v>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format（はい、他のフォーマットを使用）」と回答する場合、備考欄に追加情報を入力してください。この質問に対する許容可能な回答は以下のとおりです。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v>
      </c>
      <c r="B41" s="180"/>
    </row>
    <row r="42" spans="1:2" ht="143.25" customHeight="1">
      <c r="A42" s="94" t="str">
        <f ca="1">OFFSET(L!$C$1,MATCH("Instructions"&amp;ADDRESS(ROW(),COLUMN(),4),L!$A:$A,0)-1,SL,,)</f>
        <v>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v>
      </c>
      <c r="B42" s="180"/>
    </row>
    <row r="43" spans="1:2" ht="64.5" customHeight="1">
      <c r="A43" s="94" t="str">
        <f ca="1">OFFSET(L!$C$1,MATCH("Instructions"&amp;ADDRESS(ROW(),COLUMN(),4),L!$A:$A,0)-1,SL,,)</f>
        <v>G. これは、企業の検証プロセスに是正措置管理が含まれているかを判定するための質問です。「Yes（はい）」又は「No（いいえ）」で回答してください。コメントは、質問の備考欄に記入してください。このフィールドは記入必須です。</v>
      </c>
      <c r="B43" s="180"/>
    </row>
    <row r="44" spans="1:2" ht="16" customHeight="1">
      <c r="A44" s="220"/>
      <c r="B44" s="180"/>
    </row>
    <row r="45" spans="1:2" ht="60">
      <c r="A45" s="95" t="str">
        <f ca="1">OFFSET(L!$C$1,MATCH("Instructions"&amp;ADDRESS(ROW(),COLUMN(),4),L!$A:$A,0)-1,SL,,)</f>
        <v>Smelter List（製錬業者リスト）シートの記入に関する解説。
回答は英語（半角）で入力してください。
注：(*)のある欄は必須項目です。</v>
      </c>
      <c r="B45" s="180"/>
    </row>
    <row r="46" spans="1:2" ht="63.65" customHeight="1">
      <c r="A46" s="95" t="str">
        <f ca="1">OFFSET(L!$C$1,MATCH("Instructions"&amp;ADDRESS(ROW(),COLUMN(),4),L!$A:$A,0)-1,SL,,)</f>
        <v>このテンプレートは、Smelter Look-up （製錬業者検索）を使用して製錬業者、精製業者、または加工業者を特定することができます。Smelter Look-Up機能を利用するには、左から右へ順にB列とC列を記入する必要があります。
金属/製錬業者/国の組み合わせごとに別々の行を使用します。</v>
      </c>
      <c r="B46" s="180"/>
    </row>
    <row r="47" spans="1:2" ht="52" hidden="1" customHeight="1">
      <c r="A47" s="94" t="e">
        <f ca="1">OFFSET(L!$C$1,MATCH("Instructions"&amp;ADDRESS(ROW(),COLUMN(),4),L!$A:$A,0)-1,SL,,)</f>
        <v>#N/A</v>
      </c>
      <c r="B47" s="180"/>
    </row>
    <row r="48" spans="1:2" ht="43.5" customHeight="1">
      <c r="A48" s="94" t="str">
        <f ca="1">OFFSET(L!$C$1,MATCH("Instructions"&amp;ADDRESS(ROW(),COLUMN(),4),L!$A:$A,0)-1,SL,,)</f>
        <v>1. 製錬業者識別番号の入力列－製錬業者識別番号が分かる場合は、その番号をA列に入力してください（B、C、E、F、G、I、およびJは自動入力されます）。A列は自動入力されません。</v>
      </c>
      <c r="B48" s="180"/>
    </row>
    <row r="49" spans="1:2" ht="55" customHeight="1">
      <c r="A49" s="94" t="str">
        <f ca="1">OFFSET(L!$C$1,MATCH("Instructions"&amp;ADDRESS(ROW(),COLUMN(),4),L!$A:$A,0)-1,SL,,)</f>
        <v>2. 金属(*) － ドロップダウンメニューを使用して、製錬業者情報を入力する該当金属を選択してください。</v>
      </c>
      <c r="B49" s="180"/>
    </row>
    <row r="50" spans="1:2" ht="60">
      <c r="A50" s="94" t="str">
        <f ca="1">OFFSET(L!$C$1,MATCH("Instructions"&amp;ADDRESS(ROW(),COLUMN(),4),L!$A:$A,0)-1,SL,,)</f>
        <v>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v>
      </c>
      <c r="B50" s="180"/>
    </row>
    <row r="51" spans="1:2" ht="45.75" customHeight="1">
      <c r="A51" s="94" t="str">
        <f ca="1">OFFSET(L!$C$1,MATCH("Instructions"&amp;ADDRESS(ROW(),COLUMN(),4),L!$A:$A,0)-1,SL,,)</f>
        <v>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v>
      </c>
      <c r="B51" s="180"/>
    </row>
    <row r="52" spans="1:2" ht="54" customHeight="1">
      <c r="A52" s="94" t="str">
        <f ca="1">OFFSET(L!$C$1,MATCH("Instructions"&amp;ADDRESS(ROW(),COLUMN(),4),L!$A:$A,0)-1,SL,,)</f>
        <v>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v>
      </c>
      <c r="B52" s="180"/>
    </row>
    <row r="53" spans="1:2" ht="45">
      <c r="A53" s="94" t="str">
        <f ca="1">OFFSET(L!$C$1,MATCH("Instructions"&amp;ADDRESS(ROW(),COLUMN(),4),L!$A:$A,0)-1,SL,,)</f>
        <v>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v>
      </c>
      <c r="B53" s="180"/>
    </row>
    <row r="54" spans="1:2" ht="35.5" customHeight="1">
      <c r="A54" s="94" t="str">
        <f ca="1">OFFSET(L!$C$1,MATCH("Instructions"&amp;ADDRESS(ROW(),COLUMN(),4),L!$A:$A,0)-1,SL,,)</f>
        <v>7. 製錬業者識別番号の発行元　－　これはF列に入力された製錬業者識別番号の発行元です。ドロップダウンボックスを使ってC列に製錬業者名を選択すると、この欄は自動入力されます。</v>
      </c>
      <c r="B54" s="180"/>
    </row>
    <row r="55" spans="1:2" ht="21.75" customHeight="1">
      <c r="A55" s="94" t="str">
        <f ca="1">OFFSET(L!$C$1,MATCH("Instructions"&amp;ADDRESS(ROW(),COLUMN(),4),L!$A:$A,0)-1,SL,,)</f>
        <v>8. 製錬業者所在地：番地　－　製錬業者の所在する番地を記入してください。</v>
      </c>
      <c r="B55" s="180"/>
    </row>
    <row r="56" spans="1:2" ht="15">
      <c r="A56" s="94" t="str">
        <f ca="1">OFFSET(L!$C$1,MATCH("Instructions"&amp;ADDRESS(ROW(),COLUMN(),4),L!$A:$A,0)-1,SL,,)</f>
        <v>9. 製錬業者所在地：市　－　製錬業者の所在する市を記入してください。</v>
      </c>
      <c r="B56" s="180"/>
    </row>
    <row r="57" spans="1:2" ht="15">
      <c r="A57" s="94" t="str">
        <f ca="1">OFFSET(L!$C$1,MATCH("Instructions"&amp;ADDRESS(ROW(),COLUMN(),4),L!$A:$A,0)-1,SL,,)</f>
        <v>10. 製錬業者所在地： 州／県／省（該当する場合のみ回答）　－　製錬業者の所在する州又は県を記入してください。</v>
      </c>
      <c r="B57" s="180"/>
    </row>
    <row r="58" spans="1:2" ht="182.5" customHeight="1">
      <c r="A58" s="94" t="str">
        <f ca="1">OFFSET(L!$C$1,MATCH("Instructions"&amp;ADDRESS(ROW(),COLUMN(),4),L!$A:$A,0)-1,SL,,)</f>
        <v xml:space="preserve">11. 製錬業者連絡先担当者名　－　 拡張鉱物報告テンプレート（EMR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EMRT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v>
      </c>
      <c r="B58" s="180"/>
    </row>
    <row r="59" spans="1:2" ht="76.5" customHeight="1">
      <c r="A59" s="94" t="str">
        <f ca="1">OFFSET(L!$C$1,MATCH("Instructions"&amp;ADDRESS(ROW(),COLUMN(),4),L!$A:$A,0)-1,SL,,)</f>
        <v>12. 製錬業者連絡先電子メール　－　上記製錬施設連絡先担当者のメールアドレスを記入してください。
例：John.Smith@SmelterXXX.com 　この欄を記入する前に、「製錬業者連絡先担当者名」の説明を確認してください。</v>
      </c>
      <c r="B59" s="180"/>
    </row>
    <row r="60" spans="1:2" ht="45">
      <c r="A60" s="94" t="str">
        <f ca="1">OFFSET(L!$C$1,MATCH("Instructions"&amp;ADDRESS(ROW(),COLUMN(),4),L!$A:$A,0)-1,SL,,)</f>
        <v>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v>
      </c>
      <c r="B60" s="180"/>
    </row>
    <row r="61" spans="1:2" ht="101.15" customHeight="1">
      <c r="A61" s="94" t="str">
        <f ca="1">OFFSET(L!$C$1,MATCH("Instructions"&amp;ADDRESS(ROW(),COLUMN(),4),L!$A:$A,0)-1,SL,,)</f>
        <v>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v>
      </c>
      <c r="B61" s="180"/>
    </row>
    <row r="62" spans="1:2" ht="101.15" customHeight="1">
      <c r="A62" s="94" t="str">
        <f ca="1">OFFSET(L!$C$1,MATCH("Instructions"&amp;ADDRESS(ROW(),COLUMN(),4),L!$A:$A,0)-1,SL,,)</f>
        <v>15. 製錬業者がリサイクル又はスクラップ資源からの製錬プロセスの投入量を単独で取得するかどうかを示します。この質問は任意です。回答は、以下の中から選択してください。
- Yes（はい）
- No（いいえ）
- Unknown（不明）</v>
      </c>
      <c r="B62" s="180"/>
    </row>
    <row r="63" spans="1:2" ht="54" customHeight="1">
      <c r="A63" s="94" t="str">
        <f ca="1">OFFSET(L!$C$1,MATCH("Instructions"&amp;ADDRESS(ROW(),COLUMN(),4),L!$A:$A,0)-1,SL,,)</f>
        <v>16. 備考　－　製錬業者に関するコメントがあれば備考欄に記述してください。例：製錬業者はYYY社に買収されている</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利用規約</v>
      </c>
      <c r="B67" s="180"/>
    </row>
    <row r="68" spans="1:2" ht="90">
      <c r="A68" s="95" t="str">
        <f ca="1">OFFSET(L!$C$1,MATCH("Instructions"&amp;ADDRESS(ROW(),COLUMN(),4),L!$A:$A,0)-1,SL,,)</f>
        <v>拡張鉱物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v>
      </c>
      <c r="B68" s="180"/>
    </row>
    <row r="69" spans="1:2" ht="84.75" customHeight="1">
      <c r="A69" s="95" t="str">
        <f ca="1">OFFSET(L!$C$1,MATCH("Instructions"&amp;ADDRESS(ROW(),COLUMN(),4),L!$A:$A,0)-1,SL,,)</f>
        <v>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v>
      </c>
      <c r="B69" s="180"/>
    </row>
    <row r="70" spans="1:2" ht="83.5" customHeight="1">
      <c r="A70" s="95" t="str">
        <f ca="1">OFFSET(L!$C$1,MATCH("Instructions"&amp;ADDRESS(ROW(),COLUMN(),4),L!$A:$A,0)-1,SL,,)</f>
        <v>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v>
      </c>
      <c r="B70" s="180"/>
    </row>
    <row r="71" spans="1:2" ht="90">
      <c r="A71" s="95" t="str">
        <f ca="1">OFFSET(L!$C$1,MATCH("Instructions"&amp;ADDRESS(ROW(),COLUMN(),4),L!$A:$A,0)-1,SL,,)</f>
        <v>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v>
      </c>
      <c r="B71" s="180"/>
    </row>
    <row r="72" spans="1:2" ht="82.5" customHeight="1">
      <c r="A72" s="95" t="str">
        <f ca="1">OFFSET(L!$C$1,MATCH("Instructions"&amp;ADDRESS(ROW(),COLUMN(),4),L!$A:$A,0)-1,SL,,)</f>
        <v>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v>
      </c>
      <c r="B72" s="180"/>
    </row>
    <row r="73" spans="1:2" ht="34.5" customHeight="1">
      <c r="A73" s="94" t="str">
        <f ca="1">OFFSET(L!$C$1,MATCH("General"&amp;"Cpy",L!$A:$A,0)-1,SL,,)</f>
        <v>© 2024 Responsible Minerals Initiative. 無断転載・再配布禁止。</v>
      </c>
      <c r="B73" s="179"/>
    </row>
    <row r="74" spans="1:2" ht="15">
      <c r="A74" s="183" t="s">
        <v>0</v>
      </c>
      <c r="B74" s="179"/>
    </row>
    <row r="75" spans="1:2" ht="15.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3.5"/>
  <cols>
    <col min="1" max="1" width="0.84375" customWidth="1"/>
    <col min="2" max="2" width="10.15234375" customWidth="1"/>
    <col min="3" max="3" width="11.4609375" customWidth="1"/>
    <col min="4" max="4" width="17.15234375" style="149" customWidth="1"/>
    <col min="5" max="5" width="42.23046875" customWidth="1"/>
    <col min="6" max="6" width="53.23046875" customWidth="1"/>
    <col min="7" max="7" width="0.84375" customWidth="1"/>
  </cols>
  <sheetData>
    <row r="1" spans="1:7" ht="14" thickTop="1">
      <c r="A1" s="4"/>
      <c r="B1" s="5"/>
      <c r="C1" s="5"/>
      <c r="D1" s="146"/>
      <c r="E1" s="5"/>
      <c r="F1" s="5"/>
      <c r="G1" s="6"/>
    </row>
    <row r="2" spans="1:7">
      <c r="A2" s="318"/>
      <c r="B2" s="2" t="s">
        <v>1</v>
      </c>
      <c r="C2" s="3"/>
      <c r="D2" s="147"/>
      <c r="E2" s="3"/>
      <c r="F2" s="3"/>
      <c r="G2" s="25"/>
    </row>
    <row r="3" spans="1:7">
      <c r="A3" s="318"/>
      <c r="B3" s="3" t="s">
        <v>2</v>
      </c>
      <c r="C3" s="2"/>
      <c r="D3" s="148"/>
      <c r="E3" s="3"/>
      <c r="F3" s="2"/>
      <c r="G3" s="25"/>
    </row>
    <row r="4" spans="1:7" ht="15">
      <c r="A4" s="318"/>
      <c r="B4" s="184" t="s">
        <v>3</v>
      </c>
      <c r="C4" s="185"/>
      <c r="D4" s="186"/>
      <c r="E4" s="3"/>
      <c r="F4" s="185"/>
      <c r="G4" s="25"/>
    </row>
    <row r="5" spans="1:7">
      <c r="A5" s="318"/>
      <c r="B5" s="190" t="s">
        <v>4</v>
      </c>
      <c r="C5" s="187"/>
      <c r="D5" s="188"/>
      <c r="E5" s="3"/>
      <c r="F5" s="187"/>
      <c r="G5" s="25"/>
    </row>
    <row r="6" spans="1:7">
      <c r="A6" s="318"/>
      <c r="B6" s="3"/>
      <c r="C6" s="3"/>
      <c r="D6" s="147"/>
      <c r="E6" s="3"/>
      <c r="F6" s="3"/>
      <c r="G6" s="25"/>
    </row>
    <row r="7" spans="1:7">
      <c r="A7" s="318"/>
      <c r="B7" s="3"/>
      <c r="C7" s="3"/>
      <c r="D7" s="147"/>
      <c r="E7" s="3"/>
      <c r="F7" s="3"/>
      <c r="G7" s="25"/>
    </row>
    <row r="8" spans="1:7">
      <c r="A8" s="318"/>
      <c r="B8" s="3"/>
      <c r="C8" s="3"/>
      <c r="D8" s="147"/>
      <c r="E8" s="3"/>
      <c r="F8" s="3"/>
      <c r="G8" s="25"/>
    </row>
    <row r="9" spans="1:7" ht="20.149999999999999" customHeight="1">
      <c r="A9" s="318"/>
      <c r="B9" s="321" t="s">
        <v>5</v>
      </c>
      <c r="C9" s="321"/>
      <c r="D9" s="321"/>
      <c r="E9" s="321"/>
      <c r="F9" s="321"/>
      <c r="G9" s="25"/>
    </row>
    <row r="10" spans="1:7" ht="27" customHeight="1">
      <c r="A10" s="318"/>
      <c r="B10" s="322" t="s">
        <v>6</v>
      </c>
      <c r="C10" s="322"/>
      <c r="D10" s="322"/>
      <c r="E10" s="322"/>
      <c r="F10" s="322"/>
      <c r="G10" s="25"/>
    </row>
    <row r="11" spans="1:7" ht="82.5" customHeight="1">
      <c r="A11" s="318"/>
      <c r="B11" s="323"/>
      <c r="C11" s="323"/>
      <c r="D11" s="323"/>
      <c r="E11" s="323"/>
      <c r="F11" s="323"/>
      <c r="G11" s="25"/>
    </row>
    <row r="12" spans="1:7">
      <c r="A12" s="318"/>
      <c r="B12" s="174" t="s">
        <v>7</v>
      </c>
      <c r="C12" s="175" t="s">
        <v>8</v>
      </c>
      <c r="D12" s="176" t="s">
        <v>9</v>
      </c>
      <c r="E12" s="175" t="s">
        <v>10</v>
      </c>
      <c r="F12" s="175" t="s">
        <v>11</v>
      </c>
      <c r="G12" s="25"/>
    </row>
    <row r="13" spans="1:7" ht="57.5">
      <c r="A13" s="318"/>
      <c r="B13" s="308">
        <v>1</v>
      </c>
      <c r="C13" s="227" t="s">
        <v>12</v>
      </c>
      <c r="D13" s="228">
        <v>44489</v>
      </c>
      <c r="E13" s="227" t="s">
        <v>12669</v>
      </c>
      <c r="F13" s="229" t="s">
        <v>12701</v>
      </c>
      <c r="G13" s="25"/>
    </row>
    <row r="14" spans="1:7" ht="57.5">
      <c r="A14" s="318"/>
      <c r="B14" s="226">
        <v>1.01</v>
      </c>
      <c r="C14" s="227" t="s">
        <v>12</v>
      </c>
      <c r="D14" s="228">
        <v>44523</v>
      </c>
      <c r="E14" s="227" t="s">
        <v>12670</v>
      </c>
      <c r="F14" s="229" t="s">
        <v>12701</v>
      </c>
      <c r="G14" s="25"/>
    </row>
    <row r="15" spans="1:7" ht="57.5">
      <c r="A15" s="318"/>
      <c r="B15" s="226">
        <v>1.02</v>
      </c>
      <c r="C15" s="227" t="s">
        <v>12</v>
      </c>
      <c r="D15" s="228">
        <v>44553</v>
      </c>
      <c r="E15" s="227" t="s">
        <v>12671</v>
      </c>
      <c r="F15" s="229" t="s">
        <v>12701</v>
      </c>
      <c r="G15" s="25"/>
    </row>
    <row r="16" spans="1:7" ht="92">
      <c r="A16" s="318"/>
      <c r="B16" s="226">
        <v>1.1000000000000001</v>
      </c>
      <c r="C16" s="227" t="s">
        <v>12</v>
      </c>
      <c r="D16" s="228">
        <v>44848</v>
      </c>
      <c r="E16" s="227" t="s">
        <v>12695</v>
      </c>
      <c r="F16" s="229" t="s">
        <v>12702</v>
      </c>
      <c r="G16" s="25"/>
    </row>
    <row r="17" spans="1:7" ht="57.5">
      <c r="A17" s="318"/>
      <c r="B17" s="226">
        <v>1.1100000000000001</v>
      </c>
      <c r="C17" s="227" t="s">
        <v>12</v>
      </c>
      <c r="D17" s="228">
        <v>44869</v>
      </c>
      <c r="E17" s="227" t="s">
        <v>12696</v>
      </c>
      <c r="F17" s="229" t="s">
        <v>12702</v>
      </c>
      <c r="G17" s="25"/>
    </row>
    <row r="18" spans="1:7" ht="57.5">
      <c r="A18" s="318"/>
      <c r="B18" s="226">
        <v>1.2</v>
      </c>
      <c r="C18" s="227" t="s">
        <v>12</v>
      </c>
      <c r="D18" s="228">
        <v>45058</v>
      </c>
      <c r="E18" s="227" t="s">
        <v>12749</v>
      </c>
      <c r="F18" s="229" t="s">
        <v>12703</v>
      </c>
      <c r="G18" s="25"/>
    </row>
    <row r="19" spans="1:7" ht="57.5">
      <c r="A19" s="318"/>
      <c r="B19" s="226">
        <v>1.3</v>
      </c>
      <c r="C19" s="227" t="s">
        <v>12</v>
      </c>
      <c r="D19" s="228">
        <v>45408</v>
      </c>
      <c r="E19" s="309" t="s">
        <v>19199</v>
      </c>
      <c r="F19" s="229" t="s">
        <v>12750</v>
      </c>
      <c r="G19" s="25"/>
    </row>
    <row r="20" spans="1:7" ht="14" thickBot="1">
      <c r="A20" s="319"/>
      <c r="B20" s="320" t="str">
        <f ca="1">OFFSET(L!$C$1,MATCH("General"&amp;"Cpy",L!$A:$A,0)-1,SL,,)</f>
        <v>© 2024 Responsible Minerals Initiative. 無断転載・再配布禁止。</v>
      </c>
      <c r="C20" s="320"/>
      <c r="D20" s="320"/>
      <c r="E20" s="320"/>
      <c r="F20" s="320"/>
      <c r="G20" s="26"/>
    </row>
    <row r="21" spans="1:7" ht="14"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4375" defaultRowHeight="13.5"/>
  <cols>
    <col min="1" max="1" width="1.765625" style="157" customWidth="1"/>
    <col min="2" max="2" width="35.4609375" style="157" customWidth="1"/>
    <col min="3" max="3" width="105.4609375" style="157" customWidth="1"/>
    <col min="4" max="5" width="1.765625" style="157" customWidth="1"/>
    <col min="6" max="6" width="52" style="157" customWidth="1"/>
    <col min="7" max="7" width="4.84375" style="157" customWidth="1"/>
    <col min="8" max="16384" width="8.84375" style="157"/>
  </cols>
  <sheetData>
    <row r="1" spans="1:8" ht="90.65" customHeight="1" thickTop="1">
      <c r="A1" s="324"/>
      <c r="B1" s="325"/>
      <c r="C1" s="325"/>
      <c r="D1" s="326"/>
    </row>
    <row r="2" spans="1:8" ht="15">
      <c r="A2" s="177"/>
      <c r="B2" s="178" t="str">
        <f ca="1">OFFSET(L!$C$1,MATCH("Definitions"&amp;ADDRESS(ROW(),COLUMN(),4),L!$A:$A,0)-1,SL,,)</f>
        <v>項目</v>
      </c>
      <c r="C2" s="178" t="str">
        <f ca="1">OFFSET(L!$C$1,MATCH("Definitions"&amp;ADDRESS(ROW(),COLUMN(),4),L!$A:$A,0)-1,SL,,)</f>
        <v>定義</v>
      </c>
      <c r="D2" s="328"/>
      <c r="E2" s="179"/>
    </row>
    <row r="3" spans="1:8" ht="30">
      <c r="A3" s="177"/>
      <c r="B3" s="178" t="str">
        <f ca="1">OFFSET(L!$C$1,MATCH("Definitions"&amp;ADDRESS(ROW(),COLUMN(),4),L!$A:$A,0)-1,SL,,)</f>
        <v>回答責任者</v>
      </c>
      <c r="C3" s="178" t="str">
        <f ca="1">OFFSET(L!$C$1,MATCH("Definitions"&amp;ADDRESS(ROW(),COLUMN(),4),L!$A:$A,0)-1,SL,,)</f>
        <v>この欄は、申告内容の回答責任者を特定します。回答責任者は連絡先と異なる人でもかまいません。「同上」又は同様の表現は避けてください。</v>
      </c>
      <c r="D3" s="328"/>
      <c r="E3" s="180"/>
    </row>
    <row r="4" spans="1:8" ht="60">
      <c r="A4" s="177"/>
      <c r="B4" s="178" t="str">
        <f ca="1">OFFSET(L!$C$1,MATCH("Definitions"&amp;ADDRESS(ROW(),COLUMN(),4),L!$A:$A,0)-1,SL,,)</f>
        <v>コバルト精製業者</v>
      </c>
      <c r="C4" s="178" t="str">
        <f ca="1">OFFSET(L!$C$1,MATCH("Definitions"&amp;ADDRESS(ROW(),COLUMN(),4),L!$A:$A,0)-1,SL,,)</f>
        <v>コバルトの濃縮物、中間物、またはリサイクル材を加工し、川下製造プロセスで直接使用するためのコバルト製品を製造する企業。</v>
      </c>
      <c r="D4" s="328"/>
      <c r="E4" s="180" t="s">
        <v>13</v>
      </c>
    </row>
    <row r="5" spans="1:8" ht="90">
      <c r="A5" s="177"/>
      <c r="B5" s="178" t="str">
        <f ca="1">OFFSET(L!$C$1,MATCH("Definitions"&amp;ADDRESS(ROW(),COLUMN(),4),L!$A:$A,0)-1,SL,,)</f>
        <v>紛争地域および高リスク地域（CAHRA)</v>
      </c>
      <c r="C5" s="178" t="str">
        <f ca="1">OFFSET(L!$C$1,MATCH("Definitions"&amp;ADDRESS(ROW(),COLUMN(),4),L!$A:$A,0)-1,SL,,)</f>
        <v>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v>
      </c>
      <c r="D5" s="328"/>
      <c r="E5" s="180"/>
    </row>
    <row r="6" spans="1:8" ht="135">
      <c r="A6" s="177"/>
      <c r="B6" s="178" t="str">
        <f ca="1">OFFSET(L!$C$1,MATCH("Definitions"&amp;ADDRESS(ROW(),COLUMN(),4),L!$A:$A,0)-1,SL,,)</f>
        <v>申告範囲またはクラス</v>
      </c>
      <c r="C6" s="178" t="str">
        <f ca="1">OFFSET(L!$C$1,MATCH("Definitions"&amp;ADDRESS(ROW(),COLUMN(),4),L!$A:$A,0)-1,SL,,)</f>
        <v>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v>
      </c>
      <c r="D6" s="328"/>
      <c r="E6" s="180" t="s">
        <v>14</v>
      </c>
    </row>
    <row r="7" spans="1:8" ht="75">
      <c r="A7" s="177"/>
      <c r="B7" s="178" t="str">
        <f ca="1">OFFSET(L!$C$1,MATCH("Definitions"&amp;ADDRESS(ROW(),COLUMN(),4),L!$A:$A,0)-1,SL,,)</f>
        <v>デュー・ディリジェンス</v>
      </c>
      <c r="C7" s="178" t="str">
        <f ca="1">OFFSET(L!$C$1,MATCH("Definitions"&amp;ADDRESS(ROW(),COLUMN(),4),L!$A:$A,0)-1,SL,,)</f>
        <v>OECD紛争地域および高リスク地域からの鉱物の責任あるサプライチェーンのためのデュー・ディリジェンスガイダンス（OECDガイダンス）はデュー・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v>
      </c>
      <c r="D7" s="328"/>
      <c r="E7" s="180" t="s">
        <v>15</v>
      </c>
    </row>
    <row r="8" spans="1:8" ht="75">
      <c r="A8" s="177"/>
      <c r="B8" s="178" t="str">
        <f ca="1">OFFSET(L!$C$1,MATCH("Definitions"&amp;ADDRESS(ROW(),COLUMN(),4),L!$A:$A,0)-1,SL,,)</f>
        <v>独立第三者監査法人</v>
      </c>
      <c r="C8" s="178" t="str">
        <f ca="1">OFFSET(L!$C$1,MATCH("Definitions"&amp;ADDRESS(ROW(),COLUMN(),4),L!$A:$A,0)-1,SL,,)</f>
        <v>製錬業者監査について、「独立第三者監査会社」とは、製錬業者又は精錬所のデュー・ディリジェンスシステムを基準に照らして評価する資格を持つ民間機関です。中立性および公平性を保つために、こうした組織と監査チームのメンバーは、被監査者と利害の衝突があってはならない。</v>
      </c>
      <c r="D8" s="328"/>
      <c r="E8" s="180" t="s">
        <v>16</v>
      </c>
    </row>
    <row r="9" spans="1:8" ht="45">
      <c r="A9" s="177"/>
      <c r="B9" s="178" t="str">
        <f ca="1">OFFSET(L!$C$1,MATCH("Definitions"&amp;ADDRESS(ROW(),COLUMN(),4),L!$A:$A,0)-1,SL,,)</f>
        <v>意図的な付加</v>
      </c>
      <c r="C9" s="178" t="str">
        <f ca="1">OFFSET(L!$C$1,MATCH("Definitions"&amp;ADDRESS(ROW(),COLUMN(),4),L!$A:$A,0)-1,SL,,)</f>
        <v>意図的な添加とは、通常、製品の特性、外観又は品質を保持するために、製品の製造において継続的に存在することが 望まれる物質（この場合は金属）の計画的な使用として知られている。</v>
      </c>
      <c r="D9" s="328"/>
      <c r="E9" s="180" t="s">
        <v>15</v>
      </c>
      <c r="H9" s="157">
        <v>14</v>
      </c>
    </row>
    <row r="10" spans="1:8" ht="75">
      <c r="A10" s="177"/>
      <c r="B10" s="178" t="str">
        <f ca="1">OFFSET(L!$C$1,MATCH("Definitions"&amp;ADDRESS(ROW(),COLUMN(),4),L!$A:$A,0)-1,SL,,)</f>
        <v>経済協力開発機構（OECD）</v>
      </c>
      <c r="C10" s="178" t="str">
        <f ca="1">OFFSET(L!$C$1,MATCH("Definitions"&amp;ADDRESS(ROW(),COLUMN(),4),L!$A:$A,0)-1,SL,,)</f>
        <v>経済協力開発機構OECDは、責任あるサプライチェーンのためのOECDデュー・ディリジェンスガイダンスを策定した。OECDデュー・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v>
      </c>
      <c r="D10" s="328"/>
      <c r="E10" s="180"/>
    </row>
    <row r="11" spans="1:8" ht="36.65" customHeight="1">
      <c r="A11" s="177"/>
      <c r="B11" s="178" t="str">
        <f ca="1">OFFSET(L!$C$1,MATCH("Definitions"&amp;ADDRESS(ROW(),COLUMN(),4),L!$A:$A,0)-1,SL,,)</f>
        <v>マイカ（天然）</v>
      </c>
      <c r="C11" s="178" t="str">
        <f ca="1">OFFSET(L!$C$1,MATCH("Definitions"&amp;ADDRESS(ROW(),COLUMN(),4),L!$A:$A,0)-1,SL,,)</f>
        <v>天然マイカは、白雲母及び金雲母のように、採掘されるか天然に発生する鉱物です。</v>
      </c>
      <c r="D11" s="328"/>
      <c r="E11" s="180" t="s">
        <v>15</v>
      </c>
    </row>
    <row r="12" spans="1:8" ht="37.5" customHeight="1">
      <c r="A12" s="177"/>
      <c r="B12" s="178" t="str">
        <f ca="1">OFFSET(L!$C$1,MATCH("Definitions"&amp;ADDRESS(ROW(),COLUMN(),4),L!$A:$A,0)-1,SL,,)</f>
        <v>マイカ（合成）</v>
      </c>
      <c r="C12" s="178" t="str">
        <f ca="1">OFFSET(L!$C$1,MATCH("Definitions"&amp;ADDRESS(ROW(),COLUMN(),4),L!$A:$A,0)-1,SL,,)</f>
        <v>合成マイカ（フッ素金雲母）は、マグネシウム、アルミニウム及びシリコンのような材料で構成されている人工材料です。</v>
      </c>
      <c r="D12" s="328"/>
      <c r="E12" s="180"/>
    </row>
    <row r="13" spans="1:8" ht="60">
      <c r="A13" s="177"/>
      <c r="B13" s="178" t="str">
        <f ca="1">OFFSET(L!$C$1,MATCH("Definitions"&amp;ADDRESS(ROW(),COLUMN(),4),L!$A:$A,0)-1,SL,,)</f>
        <v>加工業者</v>
      </c>
      <c r="C13" s="178" t="str">
        <f ca="1">OFFSET(L!$C$1,MATCH("Definitions"&amp;ADDRESS(ROW(),COLUMN(),4),L!$A:$A,0)-1,SL,,)</f>
        <v>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v>
      </c>
      <c r="D13" s="328"/>
      <c r="E13" s="180"/>
    </row>
    <row r="14" spans="1:8" ht="30">
      <c r="A14" s="177"/>
      <c r="B14" s="178" t="str">
        <f ca="1">OFFSET(L!$C$1,MATCH("Definitions"&amp;ADDRESS(ROW(),COLUMN(),4),L!$A:$A,0)-1,SL,,)</f>
        <v>製品</v>
      </c>
      <c r="C14" s="178" t="str">
        <f ca="1">OFFSET(L!$C$1,MATCH("Definitions"&amp;ADDRESS(ROW(),COLUMN(),4),L!$A:$A,0)-1,SL,,)</f>
        <v>企業の製品又は完成品とは、製造や生産の最終段階を終了し、流通又は顧客への販売が可能になっている材料や品目です。</v>
      </c>
      <c r="D14" s="328"/>
      <c r="E14" s="180"/>
    </row>
    <row r="15" spans="1:8" ht="90">
      <c r="A15" s="177"/>
      <c r="B15" s="178" t="str">
        <f ca="1">OFFSET(L!$C$1,MATCH("Definitions"&amp;ADDRESS(ROW(),COLUMN(),4),L!$A:$A,0)-1,SL,,)</f>
        <v>再生利用品又はスクラップ起源
Recycled and Scrap Sources</v>
      </c>
      <c r="C15" s="178" t="str">
        <f ca="1">OFFSET(L!$C$1,MATCH("Definitions"&amp;ADDRESS(ROW(),COLUMN(),4),L!$A:$A,0)-1,SL,,)</f>
        <v>再生利用品又はスクラップ起源とは、再生された最終消費者製品又は使用済み製品である再生コバルト、又は製品製造中に作り出されスクラップ加工されたコバルトです。再生コバルトには、適切な精製又は加工がなされた、過剰分、廃品、不良品及びスクラップのコバルト素材があります。加工中か未加工なコバルト又はその他の鉱石の副産物は、再生コバルトの定義に含まれません。
注：本文書の発行時点で、顕著な使用済みマイカの再生利用はありません。</v>
      </c>
      <c r="D15" s="328"/>
      <c r="E15" s="180"/>
    </row>
    <row r="16" spans="1:8" ht="45">
      <c r="A16" s="177"/>
      <c r="B16" s="178" t="str">
        <f ca="1">OFFSET(L!$C$1,MATCH("Definitions"&amp;ADDRESS(ROW(),COLUMN(),4),L!$A:$A,0)-1,SL,,)</f>
        <v>Responsible Business Alliance (RBA)</v>
      </c>
      <c r="C16" s="178" t="str">
        <f ca="1">OFFSET(L!$C$1,MATCH("Definitions"&amp;ADDRESS(ROW(),COLUMN(),4),L!$A:$A,0)-1,SL,,)</f>
        <v>2004年に設立されたResponsible Business Alliance（RBA）は、責任あるエレクトロニクスサプライチェーン専門の世界最大の産業連合です。
(http://www.responsiblebusiness.org)</v>
      </c>
      <c r="D16" s="328"/>
      <c r="E16" s="180" t="s">
        <v>15</v>
      </c>
    </row>
    <row r="17" spans="1:5" ht="75">
      <c r="A17" s="177"/>
      <c r="B17" s="178" t="str">
        <f ca="1">OFFSET(L!$C$1,MATCH("Definitions"&amp;ADDRESS(ROW(),COLUMN(),4),L!$A:$A,0)-1,SL,,)</f>
        <v>責任ある鉱物保証プロセス (RMAP)　Responsible Minerals Assurance Process(RMAP)</v>
      </c>
      <c r="C17" s="178" t="str">
        <f ca="1">OFFSET(L!$C$1,MATCH("Definitions"&amp;ADDRESS(ROW(),COLUMN(),4),L!$A:$A,0)-1,SL,,)</f>
        <v>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v>
      </c>
      <c r="D17" s="328"/>
      <c r="E17" s="180" t="s">
        <v>16</v>
      </c>
    </row>
    <row r="18" spans="1:5" ht="90">
      <c r="A18" s="177"/>
      <c r="B18" s="178" t="str">
        <f ca="1">OFFSET(L!$C$1,MATCH("Definitions"&amp;ADDRESS(ROW(),COLUMN(),4),L!$A:$A,0)-1,SL,,)</f>
        <v>責任ある鉱物イニシアチブ(RMI) Responsible Minerals Initiative (RMI)</v>
      </c>
      <c r="C18" s="178" t="str">
        <f ca="1">OFFSET(L!$C$1,MATCH("Definitions"&amp;ADDRESS(ROW(),COLUMN(),4),L!$A:$A,0)-1,SL,,)</f>
        <v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v>
      </c>
      <c r="D18" s="328"/>
      <c r="E18" s="180"/>
    </row>
    <row r="19" spans="1:5" ht="120">
      <c r="A19" s="177"/>
      <c r="B19" s="178" t="str">
        <f ca="1">OFFSET(L!$C$1,MATCH("Definitions"&amp;ADDRESS(ROW(),COLUMN(),4),L!$A:$A,0)-1,SL,,)</f>
        <v>RMAP適合製錬業者リスト</v>
      </c>
      <c r="C19" s="178" t="str">
        <f ca="1">OFFSET(L!$C$1,MATCH("Definitions"&amp;ADDRESS(ROW(),COLUMN(),4),L!$A:$A,0)-1,SL,,)</f>
        <v>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v>
      </c>
      <c r="D19" s="328"/>
      <c r="E19" s="180" t="s">
        <v>15</v>
      </c>
    </row>
    <row r="20" spans="1:5" ht="60">
      <c r="A20" s="177"/>
      <c r="B20" s="178" t="str">
        <f ca="1">OFFSET(L!$C$1,MATCH("Definitions"&amp;ADDRESS(ROW(),COLUMN(),4),L!$A:$A,0)-1,SL,,)</f>
        <v>製錬業者</v>
      </c>
      <c r="C20" s="178" t="str">
        <f ca="1">OFFSET(L!$C$1,MATCH("Definitions"&amp;ADDRESS(ROW(),COLUMN(),4),L!$A:$A,0)-1,SL,,)</f>
        <v>製錬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v>
      </c>
      <c r="D20" s="328"/>
      <c r="E20" s="180" t="s">
        <v>13</v>
      </c>
    </row>
    <row r="21" spans="1:5" ht="45">
      <c r="A21" s="177"/>
      <c r="B21" s="178" t="str">
        <f ca="1">OFFSET(L!$C$1,MATCH("Definitions"&amp;ADDRESS(ROW(),COLUMN(),4),L!$A:$A,0)-1,SL,,)</f>
        <v>製錬業者識別番号</v>
      </c>
      <c r="C21" s="178" t="str">
        <f ca="1">OFFSET(L!$C$1,MATCH("Definitions"&amp;ADDRESS(ROW(),COLUMN(),4),L!$A:$A,0)-1,SL,,)</f>
        <v>RMIは、サプライチェーンを構成する企業が製錬・精製業者として報告した企業に対し、固有の識別番号を割り当てます。これは、これらの企業がRMAP監査手順の定義する製錬・精製業者の特性を満たしていると検証されているかどうかとは無関係です。</v>
      </c>
      <c r="D21" s="328"/>
      <c r="E21" s="180"/>
    </row>
    <row r="22" spans="1:5" ht="15">
      <c r="A22" s="177"/>
      <c r="B22" s="327" t="str">
        <f ca="1">OFFSET(L!$C$1,MATCH("General"&amp;"Cpy",L!$A:$A,0)-1,SL,,)</f>
        <v>© 2024 Responsible Minerals Initiative. 無断転載・再配布禁止。</v>
      </c>
      <c r="C22" s="327"/>
      <c r="D22" s="328"/>
      <c r="E22" s="180"/>
    </row>
    <row r="23" spans="1:5" ht="14" thickBot="1">
      <c r="A23" s="181"/>
      <c r="B23" s="182"/>
      <c r="C23" s="182"/>
      <c r="D23" s="329"/>
    </row>
    <row r="24" spans="1:5" ht="14"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opLeftCell="A3" zoomScale="70" zoomScaleNormal="70" workbookViewId="0">
      <selection activeCell="D22" sqref="D22:E22"/>
    </sheetView>
  </sheetViews>
  <sheetFormatPr defaultColWidth="8.84375" defaultRowHeight="13.5"/>
  <cols>
    <col min="1" max="1" width="1.84375" customWidth="1"/>
    <col min="2" max="2" width="84.23046875" customWidth="1"/>
    <col min="3" max="3" width="1.765625" customWidth="1"/>
    <col min="4" max="5" width="16.765625" customWidth="1"/>
    <col min="6" max="6" width="1.765625" customWidth="1"/>
    <col min="7" max="9" width="16.765625" customWidth="1"/>
    <col min="10" max="10" width="17.84375" customWidth="1"/>
    <col min="11" max="11" width="3" customWidth="1"/>
    <col min="12" max="12" width="3.765625" hidden="1" customWidth="1"/>
    <col min="13" max="15" width="4.84375" hidden="1" customWidth="1"/>
    <col min="16" max="23" width="9.15234375" hidden="1" customWidth="1"/>
    <col min="24" max="24" width="27.765625" hidden="1" customWidth="1"/>
    <col min="25" max="25" width="8.84375" hidden="1" customWidth="1"/>
    <col min="26" max="32" width="8.84375" customWidth="1"/>
  </cols>
  <sheetData>
    <row r="1" spans="1:34" ht="15.5" thickTop="1">
      <c r="A1" s="347"/>
      <c r="B1" s="348"/>
      <c r="C1" s="348"/>
      <c r="D1" s="348"/>
      <c r="E1" s="348"/>
      <c r="F1" s="348"/>
      <c r="G1" s="348"/>
      <c r="H1" s="348"/>
      <c r="I1" s="348"/>
      <c r="J1" s="348"/>
      <c r="K1" s="349"/>
      <c r="L1" s="103"/>
      <c r="P1" s="3"/>
      <c r="Q1" s="3"/>
      <c r="R1" s="3"/>
      <c r="S1" s="3"/>
      <c r="T1" s="3"/>
      <c r="U1" s="3"/>
      <c r="V1" s="3"/>
      <c r="W1" s="3"/>
      <c r="X1" s="3"/>
      <c r="Y1" s="3"/>
      <c r="Z1" s="3"/>
      <c r="AA1" s="3"/>
      <c r="AB1" s="3"/>
      <c r="AC1" s="3"/>
      <c r="AD1" s="3"/>
      <c r="AE1" s="3"/>
      <c r="AF1" s="3"/>
      <c r="AG1" s="3"/>
      <c r="AH1" s="3"/>
    </row>
    <row r="2" spans="1:34" ht="81.75" customHeight="1">
      <c r="A2" s="28"/>
      <c r="B2" s="304"/>
      <c r="C2" s="29"/>
      <c r="D2" s="350" t="str">
        <f ca="1">OFFSET(L!$C$1,MATCH("Declaration"&amp;ADDRESS(ROW(),COLUMN(),4),L!$A:$A,0)-1,SL,,)</f>
        <v>拡張鉱物報告テンプレート（EMRT）</v>
      </c>
      <c r="E2" s="351"/>
      <c r="F2" s="351"/>
      <c r="G2" s="351"/>
      <c r="H2" s="351"/>
      <c r="I2" s="351"/>
      <c r="J2" s="352"/>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377</v>
      </c>
      <c r="E3" s="334"/>
      <c r="F3" s="335"/>
      <c r="G3" s="335"/>
      <c r="H3" s="335"/>
      <c r="I3" s="335"/>
      <c r="J3" s="191" t="s">
        <v>12830</v>
      </c>
      <c r="K3" s="30"/>
      <c r="L3" s="103"/>
      <c r="P3" s="39">
        <f>MATCH($D$3,LN,0)</f>
        <v>3</v>
      </c>
    </row>
    <row r="4" spans="1:34" ht="15">
      <c r="A4" s="28"/>
      <c r="B4" s="359" t="str">
        <f ca="1">OFFSET(L!$C$1,MATCH("Declaration"&amp;ADDRESS(ROW(),COLUMN(),4),L!$A:$A,0)-1,SL,,)</f>
        <v>この文書の目的は、製品に使用される特定の原材料、特にコバルト又は天然マイカの調達先情報を収集することです</v>
      </c>
      <c r="C4" s="359"/>
      <c r="D4" s="359"/>
      <c r="E4" s="359"/>
      <c r="F4" s="359"/>
      <c r="G4" s="359"/>
      <c r="H4" s="359"/>
      <c r="I4" s="363" t="str">
        <f ca="1">OFFSET(L!$C$1,MATCH("Declaration"&amp;ADDRESS(ROW(),COLUMN(),4),L!$A:$A,0)-1,SL,,)</f>
        <v>利用規約へのリンク</v>
      </c>
      <c r="J4" s="363"/>
      <c r="K4" s="30"/>
      <c r="L4" s="105"/>
      <c r="P4" s="3"/>
      <c r="Q4" s="3"/>
      <c r="R4" s="3"/>
      <c r="S4" s="3"/>
      <c r="T4" s="3"/>
      <c r="U4" s="3"/>
      <c r="V4" s="3"/>
      <c r="W4" s="3"/>
      <c r="X4" s="3"/>
      <c r="Y4" s="3"/>
      <c r="Z4" s="3"/>
      <c r="AA4" s="3"/>
      <c r="AB4" s="3"/>
      <c r="AC4" s="3"/>
      <c r="AD4" s="3"/>
      <c r="AE4" s="3"/>
      <c r="AF4" s="3"/>
      <c r="AG4" s="3"/>
      <c r="AH4" s="3"/>
    </row>
    <row r="5" spans="1:34" ht="15">
      <c r="A5" s="126" t="str">
        <f>LEFT(D9,1)</f>
        <v>B</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59" t="str">
        <f ca="1">OFFSET(L!$C$1,MATCH("Declaration"&amp;ADDRESS(ROW(),COLUMN(),4),L!$A:$A,0)-1,SL,,)</f>
        <v>必須項目は（*）で表示。各質問の回答方法については、「説明（Instructions）」タブを参照してください。</v>
      </c>
      <c r="C6" s="359"/>
      <c r="D6" s="359"/>
      <c r="E6" s="359"/>
      <c r="F6" s="359"/>
      <c r="G6" s="359"/>
      <c r="H6" s="359"/>
      <c r="I6" s="359"/>
      <c r="J6" s="359"/>
      <c r="K6" s="30"/>
      <c r="L6" s="105" t="s">
        <v>18</v>
      </c>
      <c r="P6" s="3"/>
      <c r="Q6" s="3"/>
      <c r="R6" s="3"/>
      <c r="S6" s="3"/>
      <c r="T6" s="3"/>
      <c r="U6" s="3"/>
      <c r="V6" s="3"/>
      <c r="W6" s="3"/>
      <c r="X6" s="3"/>
      <c r="Y6" s="3"/>
      <c r="Z6" s="3"/>
      <c r="AA6" s="3"/>
      <c r="AB6" s="3"/>
      <c r="AC6" s="3"/>
      <c r="AD6" s="3"/>
      <c r="AE6" s="3"/>
      <c r="AF6" s="3"/>
      <c r="AG6" s="3"/>
      <c r="AH6" s="3"/>
    </row>
    <row r="7" spans="1:34" ht="15">
      <c r="A7" s="28"/>
      <c r="B7" s="364" t="str">
        <f ca="1">OFFSET(L!$C$1,MATCH("Declaration"&amp;ADDRESS(ROW(),COLUMN(),4),L!$A:$A,0)-1,SL,,)</f>
        <v>会社情報</v>
      </c>
      <c r="C7" s="364"/>
      <c r="D7" s="364"/>
      <c r="E7" s="364"/>
      <c r="F7" s="364"/>
      <c r="G7" s="364"/>
      <c r="H7" s="364"/>
      <c r="I7" s="364"/>
      <c r="J7" s="364"/>
      <c r="K7" s="30"/>
      <c r="L7" s="105"/>
      <c r="P7" s="3"/>
      <c r="Q7" s="3"/>
      <c r="R7" s="3"/>
      <c r="S7" s="3"/>
      <c r="T7" s="3"/>
      <c r="U7" s="3"/>
      <c r="V7" s="3"/>
      <c r="W7" s="3"/>
      <c r="X7" s="3"/>
      <c r="Y7" s="3"/>
      <c r="Z7" s="3"/>
      <c r="AA7" s="3"/>
      <c r="AB7" s="3"/>
      <c r="AC7" s="3"/>
      <c r="AD7" s="3"/>
      <c r="AE7" s="3"/>
      <c r="AF7" s="3"/>
      <c r="AG7" s="3"/>
      <c r="AH7" s="3"/>
    </row>
    <row r="8" spans="1:34" ht="15">
      <c r="A8" s="32"/>
      <c r="B8" s="66" t="str">
        <f ca="1">OFFSET(L!$C$1,MATCH("Declaration"&amp;ADDRESS(ROW(),COLUMN(),4),L!$A:$A,0)-1,SL,,)</f>
        <v>会社名(*):</v>
      </c>
      <c r="C8" s="67"/>
      <c r="D8" s="353" t="s">
        <v>19202</v>
      </c>
      <c r="E8" s="354"/>
      <c r="F8" s="354"/>
      <c r="G8" s="354"/>
      <c r="H8" s="354"/>
      <c r="I8" s="354"/>
      <c r="J8" s="355"/>
      <c r="K8" s="33"/>
      <c r="L8" s="105"/>
      <c r="P8" s="3"/>
      <c r="Q8" s="3"/>
      <c r="R8" s="3"/>
      <c r="S8" s="3"/>
      <c r="T8" s="3"/>
      <c r="U8" s="3"/>
      <c r="V8" s="3"/>
      <c r="W8" s="3"/>
      <c r="X8" s="3"/>
      <c r="Y8" s="3"/>
      <c r="Z8" s="3"/>
      <c r="AA8" s="3"/>
      <c r="AB8" s="3"/>
      <c r="AC8" s="3"/>
      <c r="AD8" s="3"/>
      <c r="AE8" s="3"/>
      <c r="AF8" s="3"/>
      <c r="AG8" s="3"/>
      <c r="AH8" s="3"/>
    </row>
    <row r="9" spans="1:34" ht="15">
      <c r="A9" s="32"/>
      <c r="B9" s="66" t="str">
        <f ca="1">OFFSET(L!$C$1,MATCH("Declaration"&amp;ADDRESS(ROW(),COLUMN(),4),L!$A:$A,0)-1,SL,,)</f>
        <v>申告範囲又はクラス(*):</v>
      </c>
      <c r="C9" s="67"/>
      <c r="D9" s="373" t="s">
        <v>20</v>
      </c>
      <c r="E9" s="374"/>
      <c r="F9" s="374"/>
      <c r="G9" s="375"/>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5" t="str">
        <f ca="1">OFFSET(L!$C$1,MATCH("Declaration"&amp;ADDRESS(ROW(),COLUMN(),4)&amp;LEFT($D$9,1),L!$A:$A,0)-1,SL,,)</f>
        <v>この申告に適用される製品は製品一覧表(Product List)のシートに移動して入力</v>
      </c>
      <c r="C10" s="113"/>
      <c r="D10" s="360"/>
      <c r="E10" s="361"/>
      <c r="F10" s="361"/>
      <c r="G10" s="361"/>
      <c r="H10" s="361"/>
      <c r="I10" s="361"/>
      <c r="J10" s="362"/>
      <c r="K10" s="30"/>
      <c r="L10" s="105"/>
      <c r="Q10" s="3"/>
      <c r="R10" s="3"/>
      <c r="S10" s="3"/>
      <c r="T10" s="3"/>
      <c r="U10" s="3"/>
      <c r="V10" s="3"/>
      <c r="W10" s="3"/>
      <c r="X10" s="3"/>
      <c r="Y10" s="3"/>
      <c r="Z10" s="3"/>
      <c r="AA10" s="3"/>
      <c r="AB10" s="3"/>
      <c r="AC10" s="3"/>
      <c r="AD10" s="3"/>
      <c r="AE10" s="3"/>
      <c r="AF10" s="3"/>
      <c r="AG10" s="3"/>
      <c r="AH10" s="3"/>
    </row>
    <row r="11" spans="1:34" ht="15">
      <c r="A11" s="32"/>
      <c r="B11" s="366"/>
      <c r="C11" s="113"/>
      <c r="D11" s="367" t="str">
        <f ca="1">IF(D9=Q9,OFFSET(L!$C$1,MATCH("Declaration"&amp;ADDRESS(ROW(),COLUMN(),4),L!$A:$A,0)-1,SL,,),"")</f>
        <v>クリックして、この申告が適用される製品を入力してください</v>
      </c>
      <c r="E11" s="368"/>
      <c r="F11" s="368"/>
      <c r="G11" s="368"/>
      <c r="H11" s="368"/>
      <c r="I11" s="368"/>
      <c r="J11" s="369"/>
      <c r="K11" s="30"/>
      <c r="L11" s="105"/>
      <c r="Q11" s="3"/>
      <c r="R11" s="3"/>
      <c r="S11" s="3"/>
      <c r="T11" s="3"/>
      <c r="U11" s="3"/>
      <c r="V11" s="3"/>
      <c r="W11" s="3"/>
      <c r="X11" s="3"/>
      <c r="Y11" s="3"/>
      <c r="Z11" s="3"/>
      <c r="AA11" s="3"/>
      <c r="AB11" s="3"/>
      <c r="AC11" s="3"/>
      <c r="AD11" s="3"/>
      <c r="AE11" s="3"/>
      <c r="AF11" s="3"/>
      <c r="AG11" s="3"/>
      <c r="AH11" s="3"/>
    </row>
    <row r="12" spans="1:34" ht="15">
      <c r="A12" s="32"/>
      <c r="B12" s="34" t="str">
        <f ca="1">OFFSET(L!$C$1,MATCH("Declaration"&amp;ADDRESS(ROW(),COLUMN(),4),L!$A:$A,0)-1,SL,,)</f>
        <v>会社固有の識別番号:</v>
      </c>
      <c r="C12" s="68"/>
      <c r="D12" s="356"/>
      <c r="E12" s="357"/>
      <c r="F12" s="357"/>
      <c r="G12" s="357"/>
      <c r="H12" s="357"/>
      <c r="I12" s="357"/>
      <c r="J12" s="358"/>
      <c r="K12" s="30"/>
      <c r="L12" s="105"/>
      <c r="Q12" s="3"/>
      <c r="R12" s="3"/>
      <c r="S12" s="3"/>
      <c r="T12" s="3"/>
      <c r="U12" s="3"/>
      <c r="V12" s="3"/>
      <c r="W12" s="3"/>
      <c r="X12" s="3"/>
      <c r="Y12" s="3"/>
      <c r="Z12" s="3"/>
      <c r="AA12" s="3"/>
      <c r="AB12" s="3"/>
      <c r="AC12" s="3"/>
      <c r="AD12" s="3"/>
      <c r="AE12" s="3"/>
      <c r="AF12" s="3"/>
      <c r="AG12" s="3"/>
      <c r="AH12" s="3"/>
    </row>
    <row r="13" spans="1:34" ht="15">
      <c r="A13" s="32"/>
      <c r="B13" s="34" t="str">
        <f ca="1">OFFSET(L!$C$1,MATCH("Declaration"&amp;ADDRESS(ROW(),COLUMN(),4),L!$A:$A,0)-1,SL,,)</f>
        <v>会社固有の識別番号の発行元</v>
      </c>
      <c r="C13" s="68"/>
      <c r="D13" s="356"/>
      <c r="E13" s="357"/>
      <c r="F13" s="357"/>
      <c r="G13" s="357"/>
      <c r="H13" s="357"/>
      <c r="I13" s="357"/>
      <c r="J13" s="358"/>
      <c r="K13" s="30"/>
      <c r="L13" s="105"/>
      <c r="Q13" s="3"/>
      <c r="R13" s="3"/>
      <c r="S13" s="3"/>
      <c r="T13" s="3"/>
      <c r="U13" s="3"/>
      <c r="V13" s="3"/>
      <c r="W13" s="3"/>
      <c r="X13" s="3"/>
      <c r="Y13" s="3"/>
      <c r="Z13" s="3"/>
      <c r="AA13" s="3"/>
      <c r="AB13" s="3"/>
      <c r="AC13" s="3"/>
      <c r="AD13" s="3"/>
      <c r="AE13" s="3"/>
      <c r="AF13" s="3"/>
      <c r="AG13" s="3"/>
      <c r="AH13" s="3"/>
    </row>
    <row r="14" spans="1:34" ht="15">
      <c r="A14" s="32"/>
      <c r="B14" s="34" t="str">
        <f ca="1">OFFSET(L!$C$1,MATCH("Declaration"&amp;ADDRESS(ROW(),COLUMN(),4),L!$A:$A,0)-1,SL,,)</f>
        <v>住所:</v>
      </c>
      <c r="C14" s="68"/>
      <c r="D14" s="356" t="s">
        <v>19203</v>
      </c>
      <c r="E14" s="357"/>
      <c r="F14" s="357"/>
      <c r="G14" s="357"/>
      <c r="H14" s="357"/>
      <c r="I14" s="357"/>
      <c r="J14" s="358"/>
      <c r="K14" s="30"/>
      <c r="L14" s="105"/>
      <c r="Q14" s="3"/>
      <c r="R14" s="3"/>
      <c r="S14" s="3"/>
      <c r="T14" s="3"/>
      <c r="U14" s="3"/>
      <c r="V14" s="3"/>
      <c r="W14" s="3"/>
      <c r="X14" s="3"/>
      <c r="Y14" s="3"/>
      <c r="Z14" s="3"/>
      <c r="AA14" s="3"/>
      <c r="AB14" s="3"/>
      <c r="AC14" s="3"/>
      <c r="AD14" s="3"/>
      <c r="AE14" s="3"/>
      <c r="AF14" s="3"/>
      <c r="AG14" s="3"/>
      <c r="AH14" s="3"/>
    </row>
    <row r="15" spans="1:34" ht="15">
      <c r="A15" s="32"/>
      <c r="B15" s="34" t="str">
        <f ca="1">OFFSET(L!$C$1,MATCH("Declaration"&amp;ADDRESS(ROW(),COLUMN(),4),L!$A:$A,0)-1,SL,,)</f>
        <v>連絡先担当者名(*):</v>
      </c>
      <c r="C15" s="68"/>
      <c r="D15" s="356" t="s">
        <v>19204</v>
      </c>
      <c r="E15" s="357"/>
      <c r="F15" s="357"/>
      <c r="G15" s="357"/>
      <c r="H15" s="357"/>
      <c r="I15" s="357"/>
      <c r="J15" s="358"/>
      <c r="K15" s="30"/>
      <c r="L15" s="105"/>
      <c r="Q15" s="3"/>
      <c r="R15" s="3"/>
      <c r="S15" s="3"/>
      <c r="T15" s="3"/>
      <c r="U15" s="3"/>
      <c r="V15" s="3"/>
      <c r="W15" s="3"/>
      <c r="X15" s="3"/>
      <c r="Y15" s="3"/>
      <c r="Z15" s="3"/>
      <c r="AA15" s="3"/>
      <c r="AB15" s="3"/>
      <c r="AC15" s="3"/>
      <c r="AD15" s="3"/>
      <c r="AE15" s="3"/>
      <c r="AF15" s="3"/>
      <c r="AG15" s="3"/>
      <c r="AH15" s="3"/>
    </row>
    <row r="16" spans="1:34" ht="15">
      <c r="A16" s="32"/>
      <c r="B16" s="34" t="str">
        <f ca="1">OFFSET(L!$C$1,MATCH("Declaration"&amp;ADDRESS(ROW(),COLUMN(),4),L!$A:$A,0)-1,SL,,)</f>
        <v>連絡先担当者の電子メール(*):</v>
      </c>
      <c r="C16" s="68"/>
      <c r="D16" s="344" t="s">
        <v>19205</v>
      </c>
      <c r="E16" s="345"/>
      <c r="F16" s="345"/>
      <c r="G16" s="345"/>
      <c r="H16" s="345"/>
      <c r="I16" s="345"/>
      <c r="J16" s="346"/>
      <c r="K16" s="30"/>
      <c r="L16" s="105"/>
      <c r="Q16" s="3"/>
      <c r="R16" s="3"/>
      <c r="S16" s="3"/>
      <c r="T16" s="3"/>
      <c r="U16" s="3"/>
      <c r="V16" s="3"/>
      <c r="W16" s="3"/>
      <c r="X16" s="3"/>
      <c r="Y16" s="3"/>
      <c r="Z16" s="3"/>
      <c r="AA16" s="3"/>
      <c r="AB16" s="3"/>
      <c r="AC16" s="3"/>
      <c r="AD16" s="3"/>
      <c r="AE16" s="3"/>
      <c r="AF16" s="3"/>
      <c r="AG16" s="3"/>
      <c r="AH16" s="3"/>
    </row>
    <row r="17" spans="1:34" ht="15">
      <c r="A17" s="32"/>
      <c r="B17" s="34" t="str">
        <f ca="1">OFFSET(L!$C$1,MATCH("Declaration"&amp;ADDRESS(ROW(),COLUMN(),4),L!$A:$A,0)-1,SL,,)</f>
        <v>連絡先担当者の電話番号(*):</v>
      </c>
      <c r="C17" s="68"/>
      <c r="D17" s="356" t="s">
        <v>19206</v>
      </c>
      <c r="E17" s="357"/>
      <c r="F17" s="357"/>
      <c r="G17" s="357"/>
      <c r="H17" s="357"/>
      <c r="I17" s="357"/>
      <c r="J17" s="358"/>
      <c r="K17" s="30"/>
      <c r="L17" s="105"/>
      <c r="Q17" s="3"/>
      <c r="R17" s="3"/>
      <c r="S17" s="3"/>
      <c r="T17" s="3"/>
      <c r="U17" s="3"/>
      <c r="V17" s="3"/>
      <c r="W17" s="3"/>
      <c r="X17" s="3"/>
      <c r="Y17" s="3"/>
      <c r="Z17" s="3"/>
      <c r="AA17" s="3"/>
      <c r="AB17" s="3"/>
      <c r="AC17" s="3"/>
      <c r="AD17" s="3"/>
      <c r="AE17" s="3"/>
      <c r="AF17" s="3"/>
      <c r="AG17" s="3"/>
      <c r="AH17" s="3"/>
    </row>
    <row r="18" spans="1:34" ht="23">
      <c r="A18" s="32"/>
      <c r="B18" s="34" t="str">
        <f ca="1">OFFSET(L!$C$1,MATCH("Declaration"&amp;ADDRESS(ROW(),COLUMN(),4),L!$A:$A,0)-1,SL,,)</f>
        <v>回答責任者名(*):</v>
      </c>
      <c r="C18" s="68"/>
      <c r="D18" s="356" t="s">
        <v>19207</v>
      </c>
      <c r="E18" s="357"/>
      <c r="F18" s="357"/>
      <c r="G18" s="357"/>
      <c r="H18" s="357"/>
      <c r="I18" s="357"/>
      <c r="J18" s="358"/>
      <c r="K18" s="30"/>
      <c r="L18" s="99"/>
      <c r="Q18" s="3"/>
      <c r="R18" s="3"/>
      <c r="S18" s="3"/>
      <c r="T18" s="3"/>
      <c r="U18" s="3"/>
      <c r="V18" s="3"/>
      <c r="W18" s="3"/>
      <c r="X18" s="3"/>
      <c r="Y18" s="3"/>
      <c r="Z18" s="3"/>
      <c r="AA18" s="3"/>
      <c r="AB18" s="3"/>
      <c r="AC18" s="3"/>
      <c r="AD18" s="3"/>
      <c r="AE18" s="3"/>
      <c r="AF18" s="3"/>
      <c r="AG18" s="3"/>
      <c r="AH18" s="3"/>
    </row>
    <row r="19" spans="1:34" ht="23">
      <c r="A19" s="32"/>
      <c r="B19" s="34" t="str">
        <f ca="1">OFFSET(L!$C$1,MATCH("Declaration"&amp;ADDRESS(ROW(),COLUMN(),4),L!$A:$A,0)-1,SL,,)</f>
        <v>回答責任者の役職:</v>
      </c>
      <c r="C19" s="68"/>
      <c r="D19" s="356" t="s">
        <v>19208</v>
      </c>
      <c r="E19" s="357"/>
      <c r="F19" s="357"/>
      <c r="G19" s="357"/>
      <c r="H19" s="357"/>
      <c r="I19" s="357"/>
      <c r="J19" s="358"/>
      <c r="K19" s="30"/>
      <c r="L19" s="99"/>
      <c r="P19" s="3"/>
      <c r="Q19" s="3"/>
      <c r="R19" s="3"/>
      <c r="S19" s="3"/>
      <c r="T19" s="3"/>
      <c r="U19" s="3"/>
      <c r="V19" s="3"/>
      <c r="W19" s="3"/>
      <c r="X19" s="3"/>
      <c r="Y19" s="3"/>
      <c r="Z19" s="3"/>
      <c r="AA19" s="3"/>
      <c r="AB19" s="3"/>
      <c r="AC19" s="3"/>
      <c r="AD19" s="3"/>
      <c r="AE19" s="3"/>
      <c r="AF19" s="3"/>
      <c r="AG19" s="3"/>
      <c r="AH19" s="3"/>
    </row>
    <row r="20" spans="1:34" ht="23">
      <c r="A20" s="32"/>
      <c r="B20" s="34" t="str">
        <f ca="1">OFFSET(L!$C$1,MATCH("Declaration"&amp;ADDRESS(ROW(),COLUMN(),4),L!$A:$A,0)-1,SL,,)</f>
        <v>回答責任者の電子メール(*):</v>
      </c>
      <c r="C20" s="68"/>
      <c r="D20" s="344" t="s">
        <v>19205</v>
      </c>
      <c r="E20" s="345"/>
      <c r="F20" s="345"/>
      <c r="G20" s="345"/>
      <c r="H20" s="345"/>
      <c r="I20" s="345"/>
      <c r="J20" s="346"/>
      <c r="K20" s="30"/>
      <c r="L20" s="99"/>
      <c r="P20" s="3"/>
      <c r="Q20" s="3"/>
      <c r="R20" s="3"/>
      <c r="S20" s="3"/>
      <c r="T20" s="3"/>
      <c r="U20" s="3"/>
      <c r="V20" s="3"/>
      <c r="W20" s="3"/>
      <c r="X20" s="3"/>
      <c r="Y20" s="3"/>
      <c r="Z20" s="3"/>
      <c r="AA20" s="3"/>
      <c r="AB20" s="3"/>
      <c r="AC20" s="3"/>
      <c r="AD20" s="3"/>
      <c r="AE20" s="3"/>
      <c r="AF20" s="3"/>
      <c r="AG20" s="3"/>
      <c r="AH20" s="3"/>
    </row>
    <row r="21" spans="1:34" ht="15">
      <c r="A21" s="32"/>
      <c r="B21" s="34" t="str">
        <f ca="1">OFFSET(L!$C$1,MATCH("Declaration"&amp;ADDRESS(ROW(),COLUMN(),4),L!$A:$A,0)-1,SL,,)</f>
        <v>回答責任者の電話番号:</v>
      </c>
      <c r="C21" s="125"/>
      <c r="D21" s="356" t="s">
        <v>19206</v>
      </c>
      <c r="E21" s="357"/>
      <c r="F21" s="357"/>
      <c r="G21" s="357"/>
      <c r="H21" s="357"/>
      <c r="I21" s="357"/>
      <c r="J21" s="358"/>
      <c r="K21" s="30"/>
      <c r="L21" s="105"/>
      <c r="P21" s="3"/>
      <c r="Q21" s="3"/>
      <c r="R21" s="3"/>
      <c r="S21" s="3"/>
      <c r="T21" s="3"/>
      <c r="U21" s="3"/>
      <c r="V21" s="3"/>
      <c r="W21" s="3"/>
      <c r="X21" s="3"/>
      <c r="Y21" s="3"/>
      <c r="Z21" s="3"/>
      <c r="AA21" s="3"/>
      <c r="AB21" s="3"/>
      <c r="AC21" s="3"/>
      <c r="AD21" s="3"/>
      <c r="AE21" s="3"/>
      <c r="AF21" s="3"/>
      <c r="AG21" s="3"/>
      <c r="AH21" s="3"/>
    </row>
    <row r="22" spans="1:34" ht="17.5">
      <c r="A22" s="32"/>
      <c r="B22" s="34" t="str">
        <f ca="1">OFFSET(L!$C$1,MATCH("Declaration"&amp;ADDRESS(ROW(),COLUMN(),4),L!$A:$A,0)-1,SL,,)</f>
        <v xml:space="preserve"> 記入日(*):</v>
      </c>
      <c r="C22" s="69"/>
      <c r="D22" s="379">
        <v>45489</v>
      </c>
      <c r="E22" s="380"/>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5">
      <c r="A23" s="35"/>
      <c r="B23" s="70"/>
      <c r="C23" s="14"/>
      <c r="D23" s="372"/>
      <c r="E23" s="372"/>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
      <c r="A24" s="36"/>
      <c r="B24" s="330" t="str">
        <f ca="1">OFFSET(L!$C$1,MATCH("Declaration"&amp;ADDRESS(ROW(),COLUMN(),4),L!$A:$A,0)-1,SL,,)</f>
        <v>上記の申告範囲にもとづいて、以下の1～7の質問にお答えください</v>
      </c>
      <c r="C24" s="330"/>
      <c r="D24" s="330"/>
      <c r="E24" s="330"/>
      <c r="F24" s="330"/>
      <c r="G24" s="330"/>
      <c r="H24" s="330"/>
      <c r="I24" s="330"/>
      <c r="J24" s="330"/>
      <c r="K24" s="37"/>
      <c r="L24" s="100"/>
      <c r="P24" s="3"/>
      <c r="Q24" s="3"/>
      <c r="R24" s="3"/>
      <c r="S24" s="3"/>
      <c r="T24" s="3"/>
      <c r="U24" s="3"/>
      <c r="V24" s="3"/>
      <c r="W24" s="3"/>
      <c r="X24" s="3"/>
      <c r="Y24" s="3"/>
      <c r="Z24" s="3"/>
      <c r="AA24" s="3"/>
      <c r="AB24" s="3"/>
      <c r="AC24" s="3"/>
      <c r="AD24" s="3"/>
      <c r="AE24" s="3"/>
      <c r="AF24" s="3"/>
      <c r="AG24" s="3"/>
      <c r="AH24" s="3"/>
    </row>
    <row r="25" spans="1:34" ht="45">
      <c r="A25" s="35"/>
      <c r="B25" s="38" t="str">
        <f ca="1">OFFSET(L!$C$1,MATCH("Declaration"&amp;ADDRESS(ROW(),COLUMN(),4),L!$A:$A,0)-1,SL,,)</f>
        <v xml:space="preserve">1）製品自体や製造過程で、コバルト又は天然マイカが意図的に添加又は使用されていますか？ （*）
</v>
      </c>
      <c r="C25" s="14"/>
      <c r="D25" s="378" t="str">
        <f ca="1">OFFSET(L!$C$1,MATCH("Declaration"&amp;ADDRESS(ROW(),COLUMN(),4),L!$A:$A,0)-1,SL,,)</f>
        <v>回答</v>
      </c>
      <c r="E25" s="378"/>
      <c r="F25" s="15"/>
      <c r="G25" s="38" t="str">
        <f ca="1">OFFSET(L!$C$1,MATCH("Declaration"&amp;ADDRESS(ROW(),COLUMN(),4),L!$A:$A,0)-1,SL,,)</f>
        <v>備考</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3">
      <c r="A26" s="35"/>
      <c r="B26" s="34" t="str">
        <f ca="1">OFFSET(L!$C$1,MATCH("Declaration"&amp;ADDRESS(ROW(),COLUMN(),4),L!$A:$A,0)-1,SL,,)&amp;P26</f>
        <v>コバルト</v>
      </c>
      <c r="C26" s="29"/>
      <c r="D26" s="336" t="s">
        <v>22</v>
      </c>
      <c r="E26" s="337"/>
      <c r="F26" s="9"/>
      <c r="G26" s="331"/>
      <c r="H26" s="332"/>
      <c r="I26" s="332"/>
      <c r="J26" s="333"/>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3">
      <c r="A27" s="35"/>
      <c r="B27" s="34" t="str">
        <f ca="1">OFFSET(L!$C$1,MATCH("Declaration"&amp;ADDRESS(ROW(),COLUMN(),4),L!$A:$A,0)-1,SL,,)&amp;P27</f>
        <v>マイカ</v>
      </c>
      <c r="C27" s="29"/>
      <c r="D27" s="336" t="s">
        <v>22</v>
      </c>
      <c r="E27" s="337"/>
      <c r="F27" s="9"/>
      <c r="G27" s="331"/>
      <c r="H27" s="332"/>
      <c r="I27" s="332"/>
      <c r="J27" s="333"/>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3" hidden="1">
      <c r="A28" s="35"/>
      <c r="B28" s="34" t="str">
        <f ca="1">OFFSET(L!$C$1,MATCH("Declaration"&amp;ADDRESS(ROW(),COLUMN(),4),L!$A:$A,0)-1,SL,,)&amp;P28</f>
        <v/>
      </c>
      <c r="C28" s="29"/>
      <c r="D28" s="342" t="s">
        <v>22</v>
      </c>
      <c r="E28" s="343"/>
      <c r="F28" s="9"/>
      <c r="G28" s="331"/>
      <c r="H28" s="332"/>
      <c r="I28" s="332"/>
      <c r="J28" s="333"/>
      <c r="K28" s="30"/>
      <c r="L28" s="106"/>
      <c r="P28" s="39" t="str">
        <f>IF(D$28="No","","(*)")</f>
        <v/>
      </c>
      <c r="R28" s="3"/>
      <c r="S28" s="3"/>
      <c r="T28" s="3"/>
      <c r="U28" s="3"/>
      <c r="V28" s="3"/>
      <c r="W28" s="3"/>
      <c r="X28" s="3"/>
      <c r="Y28" s="3"/>
      <c r="Z28" s="3"/>
      <c r="AA28" s="3"/>
      <c r="AB28" s="3"/>
      <c r="AC28" s="3"/>
      <c r="AD28" s="3"/>
      <c r="AE28" s="3"/>
      <c r="AF28" s="3"/>
      <c r="AG28" s="3"/>
      <c r="AH28" s="3"/>
    </row>
    <row r="29" spans="1:34" ht="23" hidden="1">
      <c r="A29" s="35"/>
      <c r="B29" s="34" t="str">
        <f ca="1">OFFSET(L!$C$1,MATCH("Declaration"&amp;ADDRESS(ROW(),COLUMN(),4),L!$A:$A,0)-1,SL,,)&amp;P29</f>
        <v/>
      </c>
      <c r="C29" s="29"/>
      <c r="D29" s="376" t="s">
        <v>22</v>
      </c>
      <c r="E29" s="377"/>
      <c r="F29" s="9"/>
      <c r="G29" s="331"/>
      <c r="H29" s="332"/>
      <c r="I29" s="332"/>
      <c r="J29" s="333"/>
      <c r="K29" s="30"/>
      <c r="L29" s="106"/>
      <c r="P29" s="39" t="str">
        <f>IF(D$29="No","","(*)")</f>
        <v/>
      </c>
      <c r="R29" s="3"/>
      <c r="S29" s="3"/>
      <c r="T29" s="3"/>
      <c r="U29" s="3"/>
      <c r="V29" s="3"/>
      <c r="W29" s="3"/>
      <c r="X29" s="3"/>
      <c r="Y29" s="3"/>
      <c r="Z29" s="3"/>
      <c r="AA29" s="3"/>
      <c r="AB29" s="3"/>
      <c r="AC29" s="3"/>
      <c r="AD29" s="3"/>
      <c r="AE29" s="3"/>
      <c r="AF29" s="3"/>
      <c r="AG29" s="3"/>
      <c r="AH29" s="3"/>
    </row>
    <row r="30" spans="1:34" ht="17.5">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
      <c r="A31" s="35"/>
      <c r="B31" s="38" t="str">
        <f ca="1">OFFSET(L!$C$1,MATCH("Declaration"&amp;ADDRESS(ROW(),COLUMN(),4),L!$A:$A,0)-1,SL,,)</f>
        <v>2）コバルト又は天然マイカは製品に残留していますか？</v>
      </c>
      <c r="C31" s="14"/>
      <c r="D31" s="370" t="str">
        <f ca="1">D25</f>
        <v>回答</v>
      </c>
      <c r="E31" s="370"/>
      <c r="F31" s="15"/>
      <c r="G31" s="38" t="str">
        <f ca="1">G25</f>
        <v>備考</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3">
      <c r="A32" s="35"/>
      <c r="B32" s="34" t="str">
        <f ca="1">OFFSET(L!$C$1,MATCH("Declaration"&amp;ADDRESS(ROW(),COLUMN(),4),L!$A:$A,0)-1,SL,,)&amp;P32</f>
        <v>コバルト</v>
      </c>
      <c r="C32" s="29"/>
      <c r="D32" s="336"/>
      <c r="E32" s="337"/>
      <c r="F32" s="9"/>
      <c r="G32" s="331"/>
      <c r="H32" s="332"/>
      <c r="I32" s="332"/>
      <c r="J32" s="333"/>
      <c r="K32" s="30"/>
      <c r="L32" s="106"/>
      <c r="P32" s="39" t="str">
        <f>IF(OR(D$26="No",D$26="Unknown",D$26="Not applicable for this declaration",D$32="No",D$32="Unknown",D$32="Not applicable for this declaration"),"","(*)")</f>
        <v/>
      </c>
      <c r="R32" s="3"/>
      <c r="S32" s="3"/>
      <c r="T32" s="3"/>
      <c r="U32" s="3"/>
      <c r="V32" s="3"/>
      <c r="W32" s="3"/>
      <c r="X32" s="3"/>
      <c r="Y32" s="3"/>
      <c r="Z32" s="3"/>
      <c r="AA32" s="3"/>
      <c r="AB32" s="3"/>
      <c r="AC32" s="3"/>
      <c r="AD32" s="3"/>
      <c r="AE32" s="3"/>
      <c r="AF32" s="3"/>
      <c r="AG32" s="3"/>
      <c r="AH32" s="3"/>
    </row>
    <row r="33" spans="1:34" ht="23">
      <c r="A33" s="35"/>
      <c r="B33" s="34" t="str">
        <f ca="1">OFFSET(L!$C$1,MATCH("Declaration"&amp;ADDRESS(ROW(),COLUMN(),4),L!$A:$A,0)-1,SL,,)&amp;P33</f>
        <v>マイカ</v>
      </c>
      <c r="C33" s="29"/>
      <c r="D33" s="336"/>
      <c r="E33" s="337"/>
      <c r="F33" s="9"/>
      <c r="G33" s="331"/>
      <c r="H33" s="332"/>
      <c r="I33" s="332"/>
      <c r="J33" s="333"/>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3" hidden="1">
      <c r="A34" s="35"/>
      <c r="B34" s="34" t="str">
        <f ca="1">OFFSET(L!$C$1,MATCH("Declaration"&amp;ADDRESS(ROW(),COLUMN(),4),L!$A:$A,0)-1,SL,,)&amp;P34</f>
        <v/>
      </c>
      <c r="C34" s="29"/>
      <c r="D34" s="342" t="s">
        <v>22</v>
      </c>
      <c r="E34" s="343"/>
      <c r="F34" s="9"/>
      <c r="G34" s="331"/>
      <c r="H34" s="332"/>
      <c r="I34" s="332"/>
      <c r="J34" s="333"/>
      <c r="K34" s="30"/>
      <c r="L34" s="106"/>
      <c r="P34" s="39" t="str">
        <f>IF(D$28="No","","(*)")</f>
        <v/>
      </c>
      <c r="R34" s="3"/>
      <c r="S34" s="3"/>
      <c r="T34" s="3"/>
      <c r="U34" s="3"/>
      <c r="V34" s="3"/>
      <c r="W34" s="3"/>
      <c r="X34" s="3"/>
      <c r="Y34" s="3"/>
      <c r="Z34" s="3"/>
      <c r="AA34" s="3"/>
      <c r="AB34" s="3"/>
      <c r="AC34" s="3"/>
      <c r="AD34" s="3"/>
      <c r="AE34" s="3"/>
      <c r="AF34" s="3"/>
      <c r="AG34" s="3"/>
      <c r="AH34" s="3"/>
    </row>
    <row r="35" spans="1:34" ht="23" hidden="1">
      <c r="A35" s="35"/>
      <c r="B35" s="34" t="str">
        <f ca="1">OFFSET(L!$C$1,MATCH("Declaration"&amp;ADDRESS(ROW(),COLUMN(),4),L!$A:$A,0)-1,SL,,)&amp;P35</f>
        <v/>
      </c>
      <c r="C35" s="29"/>
      <c r="D35" s="342" t="s">
        <v>22</v>
      </c>
      <c r="E35" s="343"/>
      <c r="F35" s="9"/>
      <c r="G35" s="331"/>
      <c r="H35" s="332"/>
      <c r="I35" s="332"/>
      <c r="J35" s="333"/>
      <c r="K35" s="30"/>
      <c r="L35" s="106"/>
      <c r="P35" s="39" t="str">
        <f>IF(D$29="No","","(*)")</f>
        <v/>
      </c>
      <c r="R35" s="3"/>
      <c r="S35" s="3"/>
      <c r="T35" s="3"/>
      <c r="U35" s="3"/>
      <c r="V35" s="3"/>
      <c r="W35" s="3"/>
      <c r="X35" s="3"/>
      <c r="Y35" s="3"/>
      <c r="Z35" s="3"/>
      <c r="AA35" s="3"/>
      <c r="AB35" s="3"/>
      <c r="AC35" s="3"/>
      <c r="AD35" s="3"/>
      <c r="AE35" s="3"/>
      <c r="AF35" s="3"/>
      <c r="AG35" s="3"/>
      <c r="AH35" s="3"/>
    </row>
    <row r="36" spans="1:34" ht="17.5">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貴社サプライチェーン内の製錬業者又は加工業者のいずれかが、紛争地域および高リスク地域をコバルト又は天然マイカの原産地としていますか？（OECDデュー・ディリジェンスガイダンスの「定義（Definitions）」タブを参照） (*)
</v>
      </c>
      <c r="C37" s="7"/>
      <c r="D37" s="370" t="str">
        <f ca="1">D25</f>
        <v>回答</v>
      </c>
      <c r="E37" s="370"/>
      <c r="F37" s="15"/>
      <c r="G37" s="38" t="str">
        <f ca="1">G25</f>
        <v>備考</v>
      </c>
      <c r="H37" s="371"/>
      <c r="I37" s="371"/>
      <c r="J37" s="371"/>
      <c r="K37" s="30"/>
      <c r="L37" s="100" t="s">
        <v>18</v>
      </c>
      <c r="P37" s="39">
        <f>COUNTIF(D$26:D$27,"No")+COUNTIF(D$26:D$27,"Unknown")+COUNTIF(D$26:D$27,"Not applicable for this declaration")+COUNTIF(D$32:D$33,"No")+COUNTIF(D$32:D$33,"Unknown")+COUNTIF(D$32:D$33,"Not applicable for this declaration")</f>
        <v>2</v>
      </c>
      <c r="Q37" s="39" t="str">
        <f>IF(P37=2,"","(*)")</f>
        <v/>
      </c>
      <c r="R37" s="3"/>
      <c r="S37" s="3"/>
      <c r="T37" s="3"/>
      <c r="U37" s="3"/>
      <c r="V37" s="3"/>
      <c r="W37" s="3"/>
      <c r="X37" s="3"/>
      <c r="Y37" s="3">
        <v>37</v>
      </c>
      <c r="Z37" s="3"/>
      <c r="AA37" s="3"/>
      <c r="AB37" s="3"/>
      <c r="AC37" s="3"/>
      <c r="AD37" s="3"/>
      <c r="AE37" s="3"/>
      <c r="AF37" s="3"/>
      <c r="AG37" s="3"/>
      <c r="AH37" s="3"/>
    </row>
    <row r="38" spans="1:34" ht="23">
      <c r="A38" s="35"/>
      <c r="B38" s="34" t="str">
        <f ca="1">OFFSET(L!$C$1,MATCH("Declaration"&amp;ADDRESS(ROW(),COLUMN(),4),L!$A:$A,0)-1,SL,,)&amp;P38</f>
        <v>コバルト</v>
      </c>
      <c r="C38" s="7"/>
      <c r="D38" s="336"/>
      <c r="E38" s="337"/>
      <c r="F38" s="41"/>
      <c r="G38" s="331"/>
      <c r="H38" s="332"/>
      <c r="I38" s="332"/>
      <c r="J38" s="333"/>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3">
      <c r="A39" s="35"/>
      <c r="B39" s="34" t="str">
        <f ca="1">OFFSET(L!$C$1,MATCH("Declaration"&amp;ADDRESS(ROW(),COLUMN(),4),L!$A:$A,0)-1,SL,,)&amp;P39</f>
        <v>マイカ</v>
      </c>
      <c r="C39" s="7"/>
      <c r="D39" s="336"/>
      <c r="E39" s="337"/>
      <c r="F39" s="41"/>
      <c r="G39" s="331"/>
      <c r="H39" s="332"/>
      <c r="I39" s="332"/>
      <c r="J39" s="333"/>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3" hidden="1">
      <c r="A40" s="35"/>
      <c r="B40" s="34">
        <f ca="1">OFFSET(L!$C$1,MATCH("Declaration"&amp;ADDRESS(ROW(),COLUMN(),4),L!$A:$A,0)-1,SL,,)</f>
        <v>0</v>
      </c>
      <c r="C40" s="7"/>
      <c r="D40" s="336"/>
      <c r="E40" s="337"/>
      <c r="F40" s="41"/>
      <c r="G40" s="331"/>
      <c r="H40" s="332"/>
      <c r="I40" s="332"/>
      <c r="J40" s="333"/>
      <c r="K40" s="30"/>
      <c r="L40" s="106"/>
      <c r="P40" s="39" t="str">
        <f>IF(D$40="No","","(*)")</f>
        <v>(*)</v>
      </c>
      <c r="Q40" s="3"/>
      <c r="R40" s="3"/>
      <c r="S40" s="3"/>
      <c r="T40" s="3"/>
      <c r="U40" s="3"/>
      <c r="V40" s="3"/>
      <c r="W40" s="3"/>
      <c r="X40" s="3"/>
      <c r="Y40" s="3">
        <v>40</v>
      </c>
      <c r="Z40" s="3"/>
      <c r="AA40" s="3"/>
      <c r="AB40" s="3"/>
      <c r="AC40" s="3"/>
      <c r="AD40" s="3"/>
      <c r="AE40" s="3"/>
      <c r="AF40" s="3"/>
      <c r="AG40" s="3"/>
    </row>
    <row r="41" spans="1:34" ht="23" hidden="1">
      <c r="A41" s="35"/>
      <c r="B41" s="34">
        <f ca="1">OFFSET(L!$C$1,MATCH("Declaration"&amp;ADDRESS(ROW(),COLUMN(),4),L!$A:$A,0)-1,SL,,)</f>
        <v>0</v>
      </c>
      <c r="C41" s="7"/>
      <c r="D41" s="336"/>
      <c r="E41" s="337"/>
      <c r="F41" s="41"/>
      <c r="G41" s="331"/>
      <c r="H41" s="332"/>
      <c r="I41" s="332"/>
      <c r="J41" s="333"/>
      <c r="K41" s="30"/>
      <c r="L41" s="106"/>
      <c r="P41" s="39" t="str">
        <f>IF(D$41="No","","(*)")</f>
        <v>(*)</v>
      </c>
      <c r="Q41" s="3"/>
      <c r="R41" s="3"/>
      <c r="S41" s="3"/>
      <c r="T41" s="3"/>
      <c r="U41" s="3"/>
      <c r="V41" s="3"/>
      <c r="W41" s="3"/>
      <c r="X41" s="3"/>
      <c r="Y41" s="3">
        <v>41</v>
      </c>
      <c r="Z41" s="3"/>
      <c r="AA41" s="3"/>
      <c r="AB41" s="3"/>
      <c r="AC41" s="3"/>
      <c r="AD41" s="3"/>
      <c r="AE41" s="3"/>
      <c r="AF41" s="3"/>
      <c r="AG41" s="3"/>
    </row>
    <row r="42" spans="1:34" ht="17.5">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5" customHeight="1">
      <c r="A43" s="35"/>
      <c r="B43" s="38" t="str">
        <f ca="1">OFFSET(L!$C$1,MATCH("Declaration"&amp;ADDRESS(ROW(),COLUMN(),4),L!$A:$A,0)-1,SL,,)&amp;Q37</f>
        <v>4）コバルトは全て、再生利用品又はスクラップ起源から調達していますか？</v>
      </c>
      <c r="C43" s="7"/>
      <c r="D43" s="370" t="str">
        <f ca="1">D25</f>
        <v>回答</v>
      </c>
      <c r="E43" s="370"/>
      <c r="F43" s="15"/>
      <c r="G43" s="38" t="str">
        <f ca="1">G25</f>
        <v>備考</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3">
      <c r="A44" s="35"/>
      <c r="B44" s="34" t="str">
        <f ca="1">B38</f>
        <v>コバルト</v>
      </c>
      <c r="C44" s="7"/>
      <c r="D44" s="336"/>
      <c r="E44" s="337"/>
      <c r="F44" s="41"/>
      <c r="G44" s="331"/>
      <c r="H44" s="332"/>
      <c r="I44" s="332"/>
      <c r="J44" s="333"/>
      <c r="K44" s="30"/>
      <c r="L44" s="106"/>
      <c r="P44" s="3"/>
      <c r="Q44" s="3"/>
      <c r="R44" s="3"/>
      <c r="S44" s="3"/>
      <c r="T44" s="3"/>
      <c r="U44" s="3"/>
      <c r="V44" s="3"/>
      <c r="W44" s="3"/>
      <c r="X44" s="3"/>
      <c r="Y44" s="3">
        <v>44</v>
      </c>
      <c r="Z44" s="3"/>
      <c r="AA44" s="3"/>
      <c r="AB44" s="3"/>
      <c r="AC44" s="3"/>
      <c r="AD44" s="3"/>
      <c r="AE44" s="3"/>
      <c r="AF44" s="3"/>
      <c r="AG44" s="3"/>
      <c r="AH44" s="3"/>
    </row>
    <row r="45" spans="1:34" ht="23" hidden="1">
      <c r="A45" s="35"/>
      <c r="B45" s="34"/>
      <c r="C45" s="7"/>
      <c r="D45" s="336"/>
      <c r="E45" s="337"/>
      <c r="F45" s="41"/>
      <c r="G45" s="331"/>
      <c r="H45" s="332"/>
      <c r="I45" s="332"/>
      <c r="J45" s="333"/>
      <c r="K45" s="30"/>
      <c r="L45" s="106"/>
      <c r="P45" s="3"/>
      <c r="Q45" s="3"/>
      <c r="R45" s="3"/>
      <c r="S45" s="3"/>
      <c r="T45" s="3"/>
      <c r="U45" s="3"/>
      <c r="V45" s="3"/>
      <c r="W45" s="3"/>
      <c r="X45" s="3"/>
      <c r="Y45" s="3">
        <v>45</v>
      </c>
      <c r="Z45" s="3"/>
      <c r="AA45" s="3"/>
      <c r="AB45" s="3"/>
      <c r="AC45" s="3"/>
      <c r="AD45" s="3"/>
      <c r="AE45" s="3"/>
      <c r="AF45" s="3"/>
      <c r="AG45" s="3"/>
      <c r="AH45" s="3"/>
    </row>
    <row r="46" spans="1:34" ht="23" hidden="1">
      <c r="A46" s="35"/>
      <c r="B46" s="34">
        <f ca="1">B40</f>
        <v>0</v>
      </c>
      <c r="C46" s="7"/>
      <c r="D46" s="342"/>
      <c r="E46" s="343"/>
      <c r="F46" s="41"/>
      <c r="G46" s="331"/>
      <c r="H46" s="332"/>
      <c r="I46" s="332"/>
      <c r="J46" s="333"/>
      <c r="K46" s="30"/>
      <c r="L46" s="106"/>
      <c r="P46" s="3"/>
      <c r="Q46" s="3"/>
      <c r="R46" s="3"/>
      <c r="S46" s="3"/>
      <c r="T46" s="3"/>
      <c r="U46" s="3"/>
      <c r="V46" s="3"/>
      <c r="W46" s="3"/>
      <c r="X46" s="3"/>
      <c r="Y46" s="3">
        <v>46</v>
      </c>
      <c r="Z46" s="3"/>
      <c r="AA46" s="3"/>
      <c r="AB46" s="3"/>
      <c r="AC46" s="3"/>
      <c r="AD46" s="3"/>
      <c r="AE46" s="3"/>
      <c r="AF46" s="3"/>
      <c r="AG46" s="3"/>
      <c r="AH46" s="3"/>
    </row>
    <row r="47" spans="1:34" ht="23" hidden="1">
      <c r="A47" s="35"/>
      <c r="B47" s="34">
        <f ca="1">B41</f>
        <v>0</v>
      </c>
      <c r="C47" s="7"/>
      <c r="D47" s="342"/>
      <c r="E47" s="343"/>
      <c r="F47" s="41"/>
      <c r="G47" s="331"/>
      <c r="H47" s="332"/>
      <c r="I47" s="332"/>
      <c r="J47" s="333"/>
      <c r="K47" s="30"/>
      <c r="L47" s="106"/>
      <c r="P47" s="3"/>
      <c r="Q47" s="3"/>
      <c r="R47" s="3"/>
      <c r="S47" s="3"/>
      <c r="T47" s="3"/>
      <c r="U47" s="3"/>
      <c r="V47" s="3"/>
      <c r="W47" s="3"/>
      <c r="X47" s="3"/>
      <c r="Y47" s="3">
        <v>47</v>
      </c>
      <c r="Z47" s="3"/>
      <c r="AA47" s="3"/>
      <c r="AB47" s="3"/>
      <c r="AC47" s="3"/>
      <c r="AD47" s="3"/>
      <c r="AE47" s="3"/>
      <c r="AF47" s="3"/>
      <c r="AG47" s="3"/>
      <c r="AH47" s="3"/>
    </row>
    <row r="48" spans="1:34" ht="17.5">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400000000000006" customHeight="1">
      <c r="A49" s="35"/>
      <c r="B49" s="123" t="str">
        <f ca="1">OFFSET(L!$C$1,MATCH("Declaration"&amp;ADDRESS(ROW(),COLUMN(),4),L!$A:$A,0)-1,SL,,)&amp;Q37</f>
        <v>5）サプライチェーン調査に回答した関連するサプライヤーは何パーセントですか？</v>
      </c>
      <c r="C49" s="7"/>
      <c r="D49" s="370" t="str">
        <f ca="1">D25</f>
        <v>回答</v>
      </c>
      <c r="E49" s="370"/>
      <c r="F49" s="15"/>
      <c r="G49" s="38" t="str">
        <f ca="1">G25</f>
        <v>備考</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3">
      <c r="A50" s="35"/>
      <c r="B50" s="34" t="str">
        <f ca="1">B38</f>
        <v>コバルト</v>
      </c>
      <c r="C50" s="29"/>
      <c r="D50" s="340"/>
      <c r="E50" s="341"/>
      <c r="F50" s="41"/>
      <c r="G50" s="331"/>
      <c r="H50" s="332"/>
      <c r="I50" s="332"/>
      <c r="J50" s="333"/>
      <c r="K50" s="30"/>
      <c r="L50" s="106"/>
      <c r="P50" s="3"/>
      <c r="Q50" s="3"/>
      <c r="R50" s="3"/>
      <c r="S50" s="3"/>
      <c r="T50" s="3"/>
      <c r="U50" s="3"/>
      <c r="V50" s="3"/>
      <c r="W50" s="3"/>
      <c r="X50" s="3"/>
      <c r="Y50" s="3">
        <v>50</v>
      </c>
      <c r="Z50" s="3"/>
      <c r="AA50" s="3"/>
      <c r="AB50" s="3"/>
      <c r="AC50" s="3"/>
      <c r="AD50" s="3"/>
      <c r="AE50" s="3"/>
      <c r="AF50" s="3"/>
      <c r="AG50" s="3"/>
      <c r="AH50" s="3"/>
    </row>
    <row r="51" spans="1:34" ht="23">
      <c r="A51" s="35"/>
      <c r="B51" s="34" t="str">
        <f ca="1">B39</f>
        <v>マイカ</v>
      </c>
      <c r="C51" s="29"/>
      <c r="D51" s="340"/>
      <c r="E51" s="341"/>
      <c r="F51" s="41"/>
      <c r="G51" s="331"/>
      <c r="H51" s="332"/>
      <c r="I51" s="332"/>
      <c r="J51" s="333"/>
      <c r="K51" s="30"/>
      <c r="L51" s="106"/>
      <c r="P51" s="3"/>
      <c r="Q51" s="3"/>
      <c r="R51" s="3"/>
      <c r="S51" s="3"/>
      <c r="T51" s="3"/>
      <c r="U51" s="3"/>
      <c r="V51" s="3"/>
      <c r="W51" s="3"/>
      <c r="X51" s="3"/>
      <c r="Y51" s="3">
        <v>51</v>
      </c>
      <c r="Z51" s="3"/>
      <c r="AA51" s="3"/>
      <c r="AB51" s="3"/>
      <c r="AC51" s="3"/>
      <c r="AD51" s="3"/>
      <c r="AE51" s="3"/>
      <c r="AF51" s="3"/>
      <c r="AG51" s="3"/>
      <c r="AH51" s="3"/>
    </row>
    <row r="52" spans="1:34" ht="23" hidden="1">
      <c r="A52" s="35"/>
      <c r="B52" s="34">
        <f ca="1">B40</f>
        <v>0</v>
      </c>
      <c r="C52" s="29"/>
      <c r="D52" s="338"/>
      <c r="E52" s="339"/>
      <c r="F52" s="41"/>
      <c r="G52" s="331"/>
      <c r="H52" s="332"/>
      <c r="I52" s="332"/>
      <c r="J52" s="333"/>
      <c r="K52" s="30"/>
      <c r="L52" s="106"/>
      <c r="P52" s="3"/>
      <c r="Q52" s="3"/>
      <c r="R52" s="3"/>
      <c r="S52" s="3"/>
      <c r="T52" s="3"/>
      <c r="U52" s="3"/>
      <c r="V52" s="3"/>
      <c r="W52" s="3"/>
      <c r="X52" s="3"/>
      <c r="Y52" s="3">
        <v>52</v>
      </c>
      <c r="Z52" s="3"/>
      <c r="AA52" s="3"/>
      <c r="AB52" s="3"/>
      <c r="AC52" s="3"/>
      <c r="AD52" s="3"/>
      <c r="AE52" s="3"/>
      <c r="AF52" s="3"/>
      <c r="AG52" s="3"/>
      <c r="AH52" s="3"/>
    </row>
    <row r="53" spans="1:34" ht="23" hidden="1">
      <c r="A53" s="35"/>
      <c r="B53" s="34">
        <f ca="1">B41</f>
        <v>0</v>
      </c>
      <c r="C53" s="29"/>
      <c r="D53" s="338"/>
      <c r="E53" s="339"/>
      <c r="F53" s="41"/>
      <c r="G53" s="331"/>
      <c r="H53" s="332"/>
      <c r="I53" s="332"/>
      <c r="J53" s="333"/>
      <c r="K53" s="30"/>
      <c r="L53" s="106"/>
      <c r="P53" s="3"/>
      <c r="Q53" s="3"/>
      <c r="R53" s="3"/>
      <c r="S53" s="3"/>
      <c r="T53" s="3"/>
      <c r="U53" s="3"/>
      <c r="V53" s="3"/>
      <c r="W53" s="3"/>
      <c r="X53" s="3"/>
      <c r="Y53" s="3">
        <v>53</v>
      </c>
      <c r="Z53" s="3"/>
      <c r="AA53" s="3"/>
      <c r="AB53" s="3"/>
      <c r="AC53" s="3"/>
      <c r="AD53" s="3"/>
      <c r="AE53" s="3"/>
      <c r="AF53" s="3"/>
      <c r="AG53" s="3"/>
      <c r="AH53" s="3"/>
    </row>
    <row r="54" spans="1:34" ht="1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5">
      <c r="A55" s="35"/>
      <c r="B55" s="123" t="str">
        <f ca="1">OFFSET(L!$C$1,MATCH("Declaration"&amp;ADDRESS(ROW(),COLUMN(),4),L!$A:$A,0)-1,SL,,)&amp;Q37</f>
        <v>6）貴社のサプライチェーンにコバルト又は天然マイカを供給する全ての製錬業者又は加工業者を特定しましたか？</v>
      </c>
      <c r="C55" s="7"/>
      <c r="D55" s="370" t="str">
        <f ca="1">D25</f>
        <v>回答</v>
      </c>
      <c r="E55" s="370"/>
      <c r="F55" s="15"/>
      <c r="G55" s="38" t="str">
        <f ca="1">G25</f>
        <v>備考</v>
      </c>
      <c r="H55" s="381"/>
      <c r="I55" s="381"/>
      <c r="J55" s="381"/>
      <c r="K55" s="30"/>
      <c r="L55" s="100" t="s">
        <v>15</v>
      </c>
      <c r="M55" s="101"/>
      <c r="P55" s="3"/>
      <c r="Q55" s="3"/>
      <c r="R55" s="3"/>
      <c r="S55" s="3"/>
      <c r="T55" s="3"/>
      <c r="U55" s="3"/>
      <c r="V55" s="3"/>
      <c r="W55" s="3"/>
      <c r="X55" s="3"/>
      <c r="Y55" s="3">
        <v>55</v>
      </c>
      <c r="Z55" s="3"/>
      <c r="AA55" s="3"/>
      <c r="AB55" s="3"/>
      <c r="AC55" s="3"/>
      <c r="AD55" s="3"/>
      <c r="AE55" s="3"/>
      <c r="AF55" s="3"/>
      <c r="AG55" s="3"/>
      <c r="AH55" s="3"/>
    </row>
    <row r="56" spans="1:34" ht="23">
      <c r="A56" s="35"/>
      <c r="B56" s="34" t="str">
        <f ca="1">B38</f>
        <v>コバルト</v>
      </c>
      <c r="C56" s="7"/>
      <c r="D56" s="384"/>
      <c r="E56" s="385"/>
      <c r="F56" s="41"/>
      <c r="G56" s="331"/>
      <c r="H56" s="332"/>
      <c r="I56" s="332"/>
      <c r="J56" s="333"/>
      <c r="K56" s="30"/>
      <c r="L56" s="106"/>
      <c r="P56" s="3"/>
      <c r="Q56" s="3"/>
      <c r="R56" s="3"/>
      <c r="S56" s="3"/>
      <c r="T56" s="3"/>
      <c r="U56" s="3"/>
      <c r="V56" s="3"/>
      <c r="W56" s="3"/>
      <c r="X56" s="3"/>
      <c r="Y56" s="3">
        <v>56</v>
      </c>
      <c r="Z56" s="3"/>
      <c r="AA56" s="3"/>
      <c r="AB56" s="3"/>
      <c r="AC56" s="3"/>
      <c r="AD56" s="3"/>
      <c r="AE56" s="3"/>
      <c r="AF56" s="3"/>
      <c r="AG56" s="3"/>
      <c r="AH56" s="3"/>
    </row>
    <row r="57" spans="1:34" ht="23">
      <c r="A57" s="35"/>
      <c r="B57" s="34" t="str">
        <f ca="1">B39</f>
        <v>マイカ</v>
      </c>
      <c r="C57" s="7"/>
      <c r="D57" s="336"/>
      <c r="E57" s="337"/>
      <c r="F57" s="41"/>
      <c r="G57" s="331"/>
      <c r="H57" s="332"/>
      <c r="I57" s="332"/>
      <c r="J57" s="333"/>
      <c r="K57" s="30"/>
      <c r="L57" s="106"/>
      <c r="P57" s="3"/>
      <c r="Q57" s="3"/>
      <c r="R57" s="3"/>
      <c r="S57" s="3"/>
      <c r="T57" s="3"/>
      <c r="U57" s="3"/>
      <c r="V57" s="3"/>
      <c r="W57" s="3"/>
      <c r="X57" s="3"/>
      <c r="Y57" s="3">
        <v>57</v>
      </c>
      <c r="Z57" s="3"/>
      <c r="AA57" s="3"/>
      <c r="AB57" s="3"/>
      <c r="AC57" s="3"/>
      <c r="AD57" s="3"/>
      <c r="AE57" s="3"/>
      <c r="AF57" s="3"/>
      <c r="AG57" s="3"/>
      <c r="AH57" s="3"/>
    </row>
    <row r="58" spans="1:34" ht="23" hidden="1">
      <c r="A58" s="35"/>
      <c r="B58" s="34">
        <f ca="1">B40</f>
        <v>0</v>
      </c>
      <c r="C58" s="7"/>
      <c r="D58" s="342"/>
      <c r="E58" s="343"/>
      <c r="F58" s="41"/>
      <c r="G58" s="331"/>
      <c r="H58" s="332"/>
      <c r="I58" s="332"/>
      <c r="J58" s="333"/>
      <c r="K58" s="30"/>
      <c r="L58" s="106"/>
      <c r="P58" s="3"/>
      <c r="Q58" s="3"/>
      <c r="R58" s="3"/>
      <c r="S58" s="3"/>
      <c r="T58" s="3"/>
      <c r="U58" s="3"/>
      <c r="V58" s="3"/>
      <c r="W58" s="3"/>
      <c r="X58" s="3"/>
      <c r="Y58" s="3">
        <v>58</v>
      </c>
      <c r="Z58" s="3"/>
      <c r="AA58" s="3"/>
      <c r="AB58" s="3"/>
      <c r="AC58" s="3"/>
      <c r="AD58" s="3"/>
      <c r="AE58" s="3"/>
      <c r="AF58" s="3"/>
      <c r="AG58" s="3"/>
      <c r="AH58" s="3"/>
    </row>
    <row r="59" spans="1:34" ht="23" hidden="1">
      <c r="A59" s="35"/>
      <c r="B59" s="34">
        <f ca="1">B41</f>
        <v>0</v>
      </c>
      <c r="C59" s="7"/>
      <c r="D59" s="342"/>
      <c r="E59" s="343"/>
      <c r="F59" s="41"/>
      <c r="G59" s="331"/>
      <c r="H59" s="332"/>
      <c r="I59" s="332"/>
      <c r="J59" s="333"/>
      <c r="K59" s="30"/>
      <c r="L59" s="106"/>
      <c r="P59" s="3"/>
      <c r="Q59" s="3"/>
      <c r="R59" s="3"/>
      <c r="S59" s="3"/>
      <c r="T59" s="3"/>
      <c r="U59" s="3"/>
      <c r="V59" s="3"/>
      <c r="W59" s="3"/>
      <c r="X59" s="3"/>
      <c r="Y59" s="3">
        <v>59</v>
      </c>
      <c r="Z59" s="3"/>
      <c r="AA59" s="3"/>
      <c r="AB59" s="3"/>
      <c r="AC59" s="3"/>
      <c r="AD59" s="3"/>
      <c r="AE59" s="3"/>
      <c r="AF59" s="3"/>
      <c r="AG59" s="3"/>
      <c r="AH59" s="3"/>
    </row>
    <row r="60" spans="1:34" ht="1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5">
      <c r="A61" s="35"/>
      <c r="B61" s="38" t="str">
        <f ca="1">OFFSET(L!$C$1,MATCH("Declaration"&amp;ADDRESS(ROW(),COLUMN(),4),L!$A:$A,0)-1,SL,,)&amp;Q37</f>
        <v>7）貴社は受領した該当する全ての製錬業者又は加工業者情報を、この申告で報告していますか？</v>
      </c>
      <c r="C61" s="7"/>
      <c r="D61" s="370" t="str">
        <f ca="1">D25</f>
        <v>回答</v>
      </c>
      <c r="E61" s="370"/>
      <c r="F61" s="15"/>
      <c r="G61" s="38" t="str">
        <f ca="1">G25</f>
        <v>備考</v>
      </c>
      <c r="H61" s="381" t="str">
        <f>IF(Q69="(*)","Click here to enter smelter names","")</f>
        <v/>
      </c>
      <c r="I61" s="381"/>
      <c r="J61" s="381"/>
      <c r="K61" s="30"/>
      <c r="L61" s="100" t="s">
        <v>15</v>
      </c>
      <c r="M61" s="101"/>
      <c r="P61" s="3"/>
      <c r="Q61" s="3"/>
      <c r="R61" s="3"/>
      <c r="S61" s="3"/>
      <c r="T61" s="3"/>
      <c r="U61" s="3"/>
      <c r="V61" s="3"/>
      <c r="W61" s="3"/>
      <c r="X61" s="3"/>
      <c r="Y61" s="3">
        <v>61</v>
      </c>
      <c r="Z61" s="3"/>
      <c r="AA61" s="3"/>
      <c r="AB61" s="3"/>
      <c r="AC61" s="3"/>
      <c r="AD61" s="3"/>
      <c r="AE61" s="3"/>
      <c r="AF61" s="3"/>
      <c r="AG61" s="3"/>
      <c r="AH61" s="3"/>
    </row>
    <row r="62" spans="1:34" ht="23">
      <c r="A62" s="35"/>
      <c r="B62" s="34" t="str">
        <f ca="1">B38</f>
        <v>コバルト</v>
      </c>
      <c r="C62" s="29"/>
      <c r="D62" s="336"/>
      <c r="E62" s="337"/>
      <c r="F62" s="42"/>
      <c r="G62" s="331"/>
      <c r="H62" s="332"/>
      <c r="I62" s="332"/>
      <c r="J62" s="333"/>
      <c r="K62" s="30"/>
      <c r="L62" s="106"/>
      <c r="P62" s="3"/>
      <c r="Q62" s="3"/>
      <c r="R62" s="3"/>
      <c r="S62" s="3"/>
      <c r="T62" s="3"/>
      <c r="U62" s="3"/>
      <c r="V62" s="3"/>
      <c r="W62" s="3"/>
      <c r="X62" s="3"/>
      <c r="Y62" s="3">
        <v>62</v>
      </c>
      <c r="Z62" s="3"/>
      <c r="AA62" s="3"/>
      <c r="AB62" s="3"/>
      <c r="AC62" s="3"/>
      <c r="AD62" s="3"/>
      <c r="AE62" s="3"/>
      <c r="AF62" s="3"/>
      <c r="AG62" s="3"/>
      <c r="AH62" s="3"/>
    </row>
    <row r="63" spans="1:34" ht="23">
      <c r="A63" s="35"/>
      <c r="B63" s="34" t="str">
        <f ca="1">B39</f>
        <v>マイカ</v>
      </c>
      <c r="C63" s="29"/>
      <c r="D63" s="336"/>
      <c r="E63" s="337"/>
      <c r="F63" s="42"/>
      <c r="G63" s="331"/>
      <c r="H63" s="332"/>
      <c r="I63" s="332"/>
      <c r="J63" s="333"/>
      <c r="K63" s="30"/>
      <c r="L63" s="106"/>
      <c r="P63" s="3"/>
      <c r="Q63" s="3"/>
      <c r="R63" s="3"/>
      <c r="S63" s="3"/>
      <c r="T63" s="3"/>
      <c r="U63" s="3"/>
      <c r="V63" s="3"/>
      <c r="W63" s="3"/>
      <c r="X63" s="3"/>
      <c r="Y63" s="3">
        <v>63</v>
      </c>
      <c r="Z63" s="3"/>
      <c r="AA63" s="3"/>
      <c r="AB63" s="3"/>
      <c r="AC63" s="3"/>
      <c r="AD63" s="3"/>
      <c r="AE63" s="3"/>
      <c r="AF63" s="3"/>
      <c r="AG63" s="3"/>
      <c r="AH63" s="3"/>
    </row>
    <row r="64" spans="1:34" ht="23" hidden="1">
      <c r="A64" s="35"/>
      <c r="B64" s="34">
        <f ca="1">B40</f>
        <v>0</v>
      </c>
      <c r="C64" s="29"/>
      <c r="D64" s="342"/>
      <c r="E64" s="343"/>
      <c r="F64" s="42"/>
      <c r="G64" s="331"/>
      <c r="H64" s="332"/>
      <c r="I64" s="332"/>
      <c r="J64" s="333"/>
      <c r="K64" s="30"/>
      <c r="L64" s="106"/>
      <c r="P64" s="3"/>
      <c r="Q64" s="3"/>
      <c r="R64" s="3"/>
      <c r="S64" s="3"/>
      <c r="T64" s="3"/>
      <c r="U64" s="3"/>
      <c r="V64" s="3"/>
      <c r="W64" s="3"/>
      <c r="X64" s="3"/>
      <c r="Y64" s="3">
        <v>64</v>
      </c>
      <c r="Z64" s="3"/>
      <c r="AA64" s="3"/>
      <c r="AB64" s="3"/>
      <c r="AC64" s="3"/>
      <c r="AD64" s="3"/>
      <c r="AE64" s="3"/>
      <c r="AF64" s="3"/>
      <c r="AG64" s="3"/>
      <c r="AH64" s="3"/>
    </row>
    <row r="65" spans="1:34" ht="23" hidden="1">
      <c r="A65" s="32"/>
      <c r="B65" s="34">
        <f ca="1">B41</f>
        <v>0</v>
      </c>
      <c r="C65" s="43"/>
      <c r="D65" s="342"/>
      <c r="E65" s="343"/>
      <c r="F65" s="44"/>
      <c r="G65" s="331"/>
      <c r="H65" s="332"/>
      <c r="I65" s="332"/>
      <c r="J65" s="333"/>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90" t="str">
        <f ca="1">OFFSET(L!$C$1,MATCH("Declaration"&amp;ADDRESS(ROW(),COLUMN(),4),L!$A:$A,0)-1,SL,,)</f>
        <v>会社レベルで以下の質問にお答えください</v>
      </c>
      <c r="C67" s="390"/>
      <c r="D67" s="390"/>
      <c r="E67" s="390"/>
      <c r="F67" s="390"/>
      <c r="G67" s="390"/>
      <c r="H67" s="390"/>
      <c r="I67" s="390"/>
      <c r="J67" s="390"/>
      <c r="K67" s="30"/>
      <c r="L67" s="103"/>
      <c r="P67" s="3"/>
      <c r="Q67" s="3"/>
      <c r="R67" s="3"/>
      <c r="S67" s="3"/>
      <c r="T67" s="3"/>
      <c r="U67" s="3"/>
      <c r="V67" s="3"/>
      <c r="W67" s="3"/>
      <c r="X67" s="3"/>
      <c r="Y67" s="3">
        <v>67</v>
      </c>
      <c r="Z67" s="3"/>
      <c r="AA67" s="3"/>
      <c r="AB67" s="3"/>
      <c r="AC67" s="3"/>
      <c r="AD67" s="3"/>
      <c r="AE67" s="3"/>
      <c r="AF67" s="3"/>
      <c r="AG67" s="3"/>
      <c r="AH67" s="3"/>
    </row>
    <row r="68" spans="1:34" ht="15">
      <c r="A68" s="45"/>
      <c r="B68" s="46" t="str">
        <f ca="1">OFFSET(L!$C$1,MATCH("Declaration"&amp;ADDRESS(ROW(),COLUMN(),4),L!$A:$A,0)-1,SL,,)</f>
        <v>質問</v>
      </c>
      <c r="C68" s="72"/>
      <c r="D68" s="378" t="str">
        <f ca="1">D25</f>
        <v>回答</v>
      </c>
      <c r="E68" s="378"/>
      <c r="F68" s="47"/>
      <c r="G68" s="378" t="str">
        <f ca="1">G25</f>
        <v>備考</v>
      </c>
      <c r="H68" s="378" t="e">
        <f>HLOOKUP(SL,LT,$O68,0)</f>
        <v>#NAME?</v>
      </c>
      <c r="I68" s="378"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5" customHeight="1">
      <c r="A69" s="35"/>
      <c r="B69" s="50" t="str">
        <f ca="1">OFFSET(L!$C$1,MATCH("Declaration"&amp;ADDRESS(ROW(),COLUMN(),4),L!$A:$A,0)-1,SL,,)&amp;P38</f>
        <v>A. 責任ある鉱物調達方針を確定しましたか？</v>
      </c>
      <c r="C69" s="51"/>
      <c r="D69" s="336"/>
      <c r="E69" s="337"/>
      <c r="F69" s="51"/>
      <c r="G69" s="331"/>
      <c r="H69" s="332"/>
      <c r="I69" s="332"/>
      <c r="J69" s="333"/>
      <c r="K69" s="30"/>
      <c r="L69" s="102" t="s">
        <v>18</v>
      </c>
      <c r="M69" s="101"/>
      <c r="P69" s="3"/>
      <c r="Q69" s="3"/>
      <c r="R69" s="3"/>
      <c r="S69" s="3"/>
      <c r="T69" s="3"/>
      <c r="U69" s="3"/>
      <c r="V69" s="3"/>
      <c r="W69" s="3"/>
      <c r="X69" s="3"/>
      <c r="Y69" s="3">
        <v>69</v>
      </c>
      <c r="Z69" s="3"/>
      <c r="AA69" s="3"/>
      <c r="AB69" s="3"/>
      <c r="AC69" s="3"/>
      <c r="AD69" s="3"/>
      <c r="AE69" s="3"/>
      <c r="AF69" s="3"/>
      <c r="AG69" s="3"/>
      <c r="AH69" s="3"/>
    </row>
    <row r="70" spans="1:34" ht="15">
      <c r="A70" s="35"/>
      <c r="B70" s="52"/>
      <c r="C70" s="9"/>
      <c r="D70" s="1"/>
      <c r="E70" s="1"/>
      <c r="F70" s="9"/>
      <c r="G70" s="383"/>
      <c r="H70" s="383"/>
      <c r="I70" s="383"/>
      <c r="J70" s="383"/>
      <c r="K70" s="30"/>
      <c r="L70" s="102"/>
      <c r="M70" s="101"/>
      <c r="P70" s="3"/>
      <c r="Q70" s="3"/>
      <c r="R70" s="3"/>
      <c r="S70" s="3"/>
      <c r="T70" s="3"/>
      <c r="U70" s="3"/>
      <c r="V70" s="3"/>
      <c r="W70" s="3"/>
      <c r="X70" s="3"/>
      <c r="Y70" s="3">
        <v>70</v>
      </c>
      <c r="Z70" s="3"/>
      <c r="AA70" s="3"/>
      <c r="AB70" s="3"/>
      <c r="AC70" s="3"/>
      <c r="AD70" s="3"/>
      <c r="AE70" s="3"/>
      <c r="AF70" s="3"/>
      <c r="AG70" s="3"/>
      <c r="AH70" s="3"/>
    </row>
    <row r="71" spans="1:34" ht="42.65" customHeight="1">
      <c r="A71" s="35"/>
      <c r="B71" s="50" t="str">
        <f ca="1">OFFSET(L!$C$1,MATCH("Declaration"&amp;ADDRESS(ROW(),COLUMN(),4),L!$A:$A,0)-1,SL,,)&amp;P38</f>
        <v>B.その責任ある鉱物調達方針は、貴社のホームページで閲覧できますか？（回答が「はい」の場合、その方針が掲載されているURLをコメント欄に記入する）</v>
      </c>
      <c r="C71" s="51"/>
      <c r="D71" s="336"/>
      <c r="E71" s="337"/>
      <c r="F71" s="51"/>
      <c r="G71" s="394"/>
      <c r="H71" s="395"/>
      <c r="I71" s="395"/>
      <c r="J71" s="396"/>
      <c r="K71" s="30"/>
      <c r="L71" s="102" t="s">
        <v>18</v>
      </c>
      <c r="M71" s="101"/>
      <c r="P71" s="3"/>
      <c r="Q71" s="3"/>
      <c r="R71" s="3"/>
      <c r="S71" s="3"/>
      <c r="T71" s="3"/>
      <c r="U71" s="3"/>
      <c r="V71" s="3"/>
      <c r="W71" s="3"/>
      <c r="X71" s="3"/>
      <c r="Y71" s="3">
        <v>71</v>
      </c>
      <c r="Z71" s="3"/>
      <c r="AA71" s="3"/>
      <c r="AB71" s="3"/>
      <c r="AC71" s="3"/>
      <c r="AD71" s="3"/>
      <c r="AE71" s="3"/>
      <c r="AF71" s="3"/>
      <c r="AG71" s="3"/>
      <c r="AH71" s="3"/>
    </row>
    <row r="72" spans="1:34" ht="1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5" customHeight="1">
      <c r="A73" s="35"/>
      <c r="B73" s="50" t="str">
        <f ca="1">OFFSET(L!$C$1,MATCH("Declaration"&amp;ADDRESS(ROW(),COLUMN(),4),L!$A:$A,0)-1,SL,,)&amp;P38</f>
        <v>C.貴社は直接サプライヤーに対し、独立民間監査会社の監査プログラムによりデュー・ディリジェンス業務が認証された製錬業者からコバルトを、また認証された加工業者から天然マイカを調達することを要求していますか？</v>
      </c>
      <c r="C73" s="233"/>
      <c r="D73" s="389"/>
      <c r="E73" s="389"/>
      <c r="F73" s="236"/>
      <c r="G73" s="382"/>
      <c r="H73" s="382"/>
      <c r="I73" s="382"/>
      <c r="J73" s="382"/>
      <c r="K73" s="30"/>
      <c r="L73" s="102" t="s">
        <v>15</v>
      </c>
      <c r="M73" s="101"/>
      <c r="P73" s="3"/>
      <c r="Q73" s="3"/>
      <c r="R73" s="3"/>
      <c r="S73" s="3"/>
      <c r="T73" s="3"/>
      <c r="U73" s="3"/>
      <c r="V73" s="3"/>
      <c r="W73" s="3"/>
      <c r="X73" s="3"/>
      <c r="Y73" s="3">
        <v>75</v>
      </c>
      <c r="Z73" s="3"/>
      <c r="AA73" s="3"/>
      <c r="AB73" s="3"/>
      <c r="AC73" s="3"/>
      <c r="AD73" s="3"/>
      <c r="AE73" s="3"/>
      <c r="AF73" s="3"/>
      <c r="AG73" s="3"/>
      <c r="AH73" s="3"/>
    </row>
    <row r="74" spans="1:34" ht="15">
      <c r="A74" s="35"/>
      <c r="B74" s="34" t="str">
        <f ca="1">B38</f>
        <v>コバルト</v>
      </c>
      <c r="C74" s="29"/>
      <c r="D74" s="336"/>
      <c r="E74" s="337"/>
      <c r="F74" s="9"/>
      <c r="G74" s="331"/>
      <c r="H74" s="332"/>
      <c r="I74" s="332"/>
      <c r="J74" s="333"/>
      <c r="K74" s="30"/>
      <c r="L74" s="102"/>
      <c r="M74" s="101"/>
      <c r="P74" s="3"/>
      <c r="Q74" s="3"/>
      <c r="R74" s="3"/>
      <c r="S74" s="3"/>
      <c r="T74" s="3"/>
      <c r="U74" s="3"/>
      <c r="V74" s="3"/>
      <c r="W74" s="3"/>
      <c r="X74" s="3"/>
      <c r="Y74" s="3"/>
      <c r="Z74" s="3"/>
      <c r="AA74" s="3"/>
      <c r="AB74" s="3"/>
      <c r="AC74" s="3"/>
      <c r="AD74" s="3"/>
      <c r="AE74" s="3"/>
      <c r="AF74" s="3"/>
      <c r="AG74" s="3"/>
      <c r="AH74" s="3"/>
    </row>
    <row r="75" spans="1:34" ht="15">
      <c r="A75" s="35"/>
      <c r="B75" s="34" t="str">
        <f ca="1">B39</f>
        <v>マイカ</v>
      </c>
      <c r="C75" s="29"/>
      <c r="D75" s="336"/>
      <c r="E75" s="337"/>
      <c r="F75" s="9"/>
      <c r="G75" s="331"/>
      <c r="H75" s="332"/>
      <c r="I75" s="332"/>
      <c r="J75" s="333"/>
      <c r="K75" s="30"/>
      <c r="L75" s="102"/>
      <c r="M75" s="101"/>
      <c r="P75" s="3"/>
      <c r="Q75" s="3"/>
      <c r="R75" s="3"/>
      <c r="S75" s="3"/>
      <c r="T75" s="3"/>
      <c r="U75" s="3"/>
      <c r="V75" s="3"/>
      <c r="W75" s="3"/>
      <c r="X75" s="3"/>
      <c r="Y75" s="3"/>
      <c r="Z75" s="3"/>
      <c r="AA75" s="3"/>
      <c r="AB75" s="3"/>
      <c r="AC75" s="3"/>
      <c r="AD75" s="3"/>
      <c r="AE75" s="3"/>
      <c r="AF75" s="3"/>
      <c r="AG75" s="3"/>
      <c r="AH75" s="3"/>
    </row>
    <row r="76" spans="1:34" ht="1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 xml:space="preserve">D. 責任ある鉱物調達のためのデュー・ディリジェンス対策を実施していますか？
</v>
      </c>
      <c r="C77" s="51"/>
      <c r="D77" s="336"/>
      <c r="E77" s="337"/>
      <c r="F77" s="51"/>
      <c r="G77" s="331"/>
      <c r="H77" s="332"/>
      <c r="I77" s="332"/>
      <c r="J77" s="333"/>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E.貴社は関連するサプライヤーのコバルト及び／又は天然マイカサプライチェーン調査を行っていますか？</v>
      </c>
      <c r="C79" s="51"/>
      <c r="D79" s="391"/>
      <c r="E79" s="392"/>
      <c r="F79" s="51"/>
      <c r="G79" s="331"/>
      <c r="H79" s="332"/>
      <c r="I79" s="332"/>
      <c r="J79" s="333"/>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
      <c r="A80" s="35"/>
      <c r="B80" s="55"/>
      <c r="C80" s="9"/>
      <c r="D80" s="1"/>
      <c r="E80" s="1"/>
      <c r="F80" s="10"/>
      <c r="G80" s="383"/>
      <c r="H80" s="383"/>
      <c r="I80" s="383"/>
      <c r="J80" s="383"/>
      <c r="K80" s="30"/>
      <c r="L80" s="102"/>
      <c r="M80" s="101"/>
      <c r="P80" s="3"/>
      <c r="Q80" s="3"/>
      <c r="R80" s="3"/>
      <c r="S80" s="3"/>
      <c r="T80" s="3"/>
      <c r="U80" s="3"/>
      <c r="V80" s="3"/>
      <c r="W80" s="3"/>
      <c r="X80" s="3"/>
      <c r="Y80" s="3">
        <v>80</v>
      </c>
      <c r="Z80" s="3"/>
      <c r="AA80" s="3"/>
      <c r="AB80" s="3"/>
      <c r="AC80" s="3"/>
      <c r="AD80" s="3"/>
      <c r="AE80" s="3"/>
      <c r="AF80" s="3"/>
      <c r="AG80" s="3"/>
      <c r="AH80" s="3"/>
    </row>
    <row r="81" spans="1:34" ht="44.15" customHeight="1">
      <c r="A81" s="35"/>
      <c r="B81" s="50" t="str">
        <f ca="1">OFFSET(L!$C$1,MATCH("Declaration"&amp;ADDRESS(ROW(),COLUMN(),4),L!$A:$A,0)-1,SL,,)&amp;P38</f>
        <v>F.サプライヤーからのデュー・ディリジェンス情報を貴社の期待を基に検証していますか？</v>
      </c>
      <c r="C81" s="51"/>
      <c r="D81" s="336"/>
      <c r="E81" s="337"/>
      <c r="F81" s="51"/>
      <c r="G81" s="331"/>
      <c r="H81" s="332"/>
      <c r="I81" s="332"/>
      <c r="J81" s="333"/>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
      <c r="A82" s="35"/>
      <c r="B82" s="52"/>
      <c r="C82" s="9"/>
      <c r="D82" s="1"/>
      <c r="E82" s="1"/>
      <c r="F82" s="10"/>
      <c r="G82" s="393"/>
      <c r="H82" s="393"/>
      <c r="I82" s="393"/>
      <c r="J82" s="393"/>
      <c r="K82" s="30"/>
      <c r="L82" s="102"/>
      <c r="M82" s="101"/>
      <c r="P82" s="3"/>
      <c r="Q82" s="3"/>
      <c r="R82" s="3"/>
      <c r="S82" s="3"/>
      <c r="T82" s="3"/>
      <c r="U82" s="3"/>
      <c r="V82" s="3"/>
      <c r="W82" s="3"/>
      <c r="X82" s="3"/>
      <c r="Y82" s="3">
        <v>82</v>
      </c>
      <c r="Z82" s="3"/>
      <c r="AA82" s="3"/>
      <c r="AB82" s="3"/>
      <c r="AC82" s="3"/>
      <c r="AD82" s="3"/>
      <c r="AE82" s="3"/>
      <c r="AF82" s="3"/>
      <c r="AG82" s="3"/>
      <c r="AH82" s="3"/>
    </row>
    <row r="83" spans="1:34" ht="45.65" customHeight="1">
      <c r="A83" s="35"/>
      <c r="B83" s="50" t="str">
        <f ca="1">OFFSET(L!$C$1,MATCH("Declaration"&amp;ADDRESS(ROW(),COLUMN(),4),L!$A:$A,0)-1,SL,,)&amp;P38</f>
        <v>G. 貴社の検証プロセスには是正措置管理が含まれていますか？</v>
      </c>
      <c r="C83" s="51"/>
      <c r="D83" s="336"/>
      <c r="E83" s="337"/>
      <c r="F83" s="51"/>
      <c r="G83" s="331"/>
      <c r="H83" s="332"/>
      <c r="I83" s="332"/>
      <c r="J83" s="333"/>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88" t="str">
        <f>IF(OR($D$8="",$I$3=""),"","Click here to check required fields completion")</f>
        <v/>
      </c>
      <c r="C84" s="388"/>
      <c r="D84" s="388"/>
      <c r="E84" s="388"/>
      <c r="F84" s="388"/>
      <c r="G84" s="388"/>
      <c r="H84" s="388"/>
      <c r="I84" s="388"/>
      <c r="J84" s="388"/>
      <c r="K84" s="30"/>
      <c r="L84" s="103"/>
      <c r="P84" s="3"/>
      <c r="Q84" s="3"/>
      <c r="R84" s="3"/>
      <c r="S84" s="3"/>
      <c r="T84" s="3"/>
      <c r="U84" s="3"/>
      <c r="V84" s="3"/>
      <c r="W84" s="3"/>
      <c r="X84" s="3"/>
      <c r="Y84" s="3">
        <v>86</v>
      </c>
      <c r="Z84" s="3"/>
      <c r="AA84" s="3"/>
      <c r="AB84" s="3"/>
      <c r="AC84" s="3"/>
      <c r="AD84" s="3"/>
      <c r="AE84" s="3"/>
      <c r="AF84" s="3"/>
      <c r="AG84" s="3"/>
      <c r="AH84" s="3"/>
    </row>
    <row r="85" spans="1:34" ht="15.5" thickBot="1">
      <c r="A85" s="386" t="str">
        <f ca="1">OFFSET(L!$C$1,MATCH("General"&amp;"Cpy",L!$A:$A,0)-1,SL,,)</f>
        <v>© 2024 Responsible Minerals Initiative. 無断転載・再配布禁止。</v>
      </c>
      <c r="B85" s="387"/>
      <c r="C85" s="387"/>
      <c r="D85" s="387"/>
      <c r="E85" s="387"/>
      <c r="F85" s="387"/>
      <c r="G85" s="387"/>
      <c r="H85" s="387"/>
      <c r="I85" s="387"/>
      <c r="J85" s="387"/>
      <c r="K85" s="56"/>
      <c r="L85" s="103"/>
      <c r="P85" s="3"/>
      <c r="Q85" s="3"/>
      <c r="R85" s="3"/>
      <c r="S85" s="3"/>
      <c r="T85" s="3"/>
      <c r="U85" s="3"/>
      <c r="V85" s="3"/>
      <c r="W85" s="3"/>
      <c r="X85" s="3"/>
      <c r="Y85" s="3">
        <v>87</v>
      </c>
      <c r="Z85" s="3"/>
      <c r="AA85" s="3"/>
      <c r="AB85" s="3"/>
      <c r="AC85" s="3"/>
      <c r="AD85" s="3"/>
      <c r="AE85" s="3"/>
      <c r="AF85" s="3"/>
      <c r="AG85" s="3"/>
      <c r="AH85" s="3"/>
    </row>
    <row r="86" spans="1:34" ht="15.5" thickTop="1">
      <c r="L86" s="96"/>
      <c r="P86" s="3"/>
      <c r="Q86" s="3"/>
      <c r="R86" s="3"/>
      <c r="S86" s="3"/>
      <c r="T86" s="3"/>
      <c r="U86" s="3"/>
      <c r="V86" s="3"/>
      <c r="W86" s="3"/>
      <c r="X86" s="3"/>
      <c r="Y86" s="3"/>
      <c r="Z86" s="3"/>
      <c r="AA86" s="3"/>
      <c r="AB86" s="3"/>
      <c r="AC86" s="3"/>
      <c r="AD86" s="3"/>
      <c r="AE86" s="3"/>
      <c r="AF86" s="3"/>
      <c r="AG86" s="3"/>
      <c r="AH86" s="3"/>
    </row>
    <row r="90" spans="1:34" ht="15" hidden="1">
      <c r="B90" s="173" t="s">
        <v>25</v>
      </c>
    </row>
    <row r="91" spans="1:34" ht="15" hidden="1">
      <c r="B91" s="173" t="s">
        <v>22</v>
      </c>
    </row>
    <row r="92" spans="1:34" ht="15" hidden="1">
      <c r="B92" s="173" t="s">
        <v>26</v>
      </c>
    </row>
    <row r="93" spans="1:34" ht="15" hidden="1">
      <c r="B93" s="173" t="s">
        <v>27</v>
      </c>
    </row>
    <row r="94" spans="1:34" ht="15" hidden="1">
      <c r="B94" s="173" t="s">
        <v>25</v>
      </c>
    </row>
    <row r="95" spans="1:34" ht="15" hidden="1">
      <c r="B95" s="173" t="s">
        <v>22</v>
      </c>
    </row>
    <row r="96" spans="1:34" ht="15" hidden="1">
      <c r="B96" s="173" t="s">
        <v>26</v>
      </c>
    </row>
    <row r="97" spans="2:2" ht="15" hidden="1">
      <c r="B97" s="173" t="s">
        <v>28</v>
      </c>
    </row>
    <row r="98" spans="2:2" ht="15" hidden="1">
      <c r="B98" s="194">
        <v>1</v>
      </c>
    </row>
    <row r="99" spans="2:2" ht="15" hidden="1">
      <c r="B99" s="173" t="s">
        <v>29</v>
      </c>
    </row>
    <row r="100" spans="2:2" ht="15" hidden="1">
      <c r="B100" s="173" t="s">
        <v>30</v>
      </c>
    </row>
    <row r="101" spans="2:2" ht="15" hidden="1">
      <c r="B101" s="173" t="s">
        <v>31</v>
      </c>
    </row>
    <row r="102" spans="2:2" ht="15" hidden="1">
      <c r="B102" s="173" t="s">
        <v>32</v>
      </c>
    </row>
    <row r="103" spans="2:2" ht="15" hidden="1">
      <c r="B103" s="173" t="s">
        <v>33</v>
      </c>
    </row>
    <row r="104" spans="2:2" ht="15" hidden="1">
      <c r="B104" s="173" t="s">
        <v>34</v>
      </c>
    </row>
    <row r="105" spans="2:2" ht="15" hidden="1">
      <c r="B105" s="173" t="s">
        <v>25</v>
      </c>
    </row>
    <row r="106" spans="2:2" ht="15" hidden="1">
      <c r="B106" s="173" t="s">
        <v>22</v>
      </c>
    </row>
    <row r="107" spans="2:2" ht="15" hidden="1">
      <c r="B107" s="173" t="s">
        <v>34</v>
      </c>
    </row>
    <row r="108" spans="2:2" ht="15" hidden="1">
      <c r="B108" s="173" t="s">
        <v>35</v>
      </c>
    </row>
    <row r="109" spans="2:2" ht="15" hidden="1">
      <c r="B109" s="173" t="s">
        <v>22</v>
      </c>
    </row>
    <row r="110" spans="2:2" ht="15" hidden="1">
      <c r="B110" s="173" t="s">
        <v>25</v>
      </c>
    </row>
    <row r="111" spans="2:2" ht="15" hidden="1">
      <c r="B111" s="173" t="s">
        <v>22</v>
      </c>
    </row>
    <row r="112" spans="2:2" ht="15" hidden="1">
      <c r="B112" s="173" t="s">
        <v>26</v>
      </c>
    </row>
    <row r="113" spans="2:2" ht="15" hidden="1">
      <c r="B113" s="173" t="s">
        <v>36</v>
      </c>
    </row>
    <row r="114" spans="2:2" ht="15" hidden="1">
      <c r="B114" s="173" t="s">
        <v>37</v>
      </c>
    </row>
    <row r="115" spans="2:2" ht="15" hidden="1">
      <c r="B115" s="173" t="s">
        <v>38</v>
      </c>
    </row>
    <row r="116" spans="2:2" ht="15" hidden="1">
      <c r="B116" s="173" t="s">
        <v>39</v>
      </c>
    </row>
    <row r="117" spans="2:2" ht="15" hidden="1">
      <c r="B117" s="173" t="s">
        <v>22</v>
      </c>
    </row>
    <row r="118" spans="2:2" ht="15" hidden="1">
      <c r="B118" s="173" t="s">
        <v>25</v>
      </c>
    </row>
    <row r="119" spans="2:2" ht="15" hidden="1">
      <c r="B119" s="173" t="s">
        <v>40</v>
      </c>
    </row>
    <row r="120" spans="2:2" ht="1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00000000-0002-0000-0300-000009000000}">
      <formula1>$B$110:$B$113</formula1>
    </dataValidation>
    <dataValidation type="list" allowBlank="1" showInputMessage="1" showErrorMessage="1" sqref="D26:E27" xr:uid="{00000000-0002-0000-0300-00000A000000}">
      <formula1>$B$90:$B$93</formula1>
    </dataValidation>
    <dataValidation type="list" allowBlank="1" showInputMessage="1" showErrorMessage="1" sqref="D75:E75" xr:uid="{00000000-0002-0000-0300-00000B000000}">
      <formula1>$B$118:$B$120</formula1>
    </dataValidation>
  </dataValidations>
  <hyperlinks>
    <hyperlink ref="H61:J61" location="'Smelter List'!A1" display="'Smelter List'!A1" xr:uid="{00000000-0004-0000-0300-000000000000}"/>
    <hyperlink ref="D11:J11" location="'Product List'!B6" display="'Product List'!B6" xr:uid="{00000000-0004-0000-0300-000001000000}"/>
    <hyperlink ref="I4:J4" location="Instructions!A67" display="Instructions!A67" xr:uid="{00000000-0004-0000-0300-000002000000}"/>
    <hyperlink ref="B84:J84" location="Checker!A1" display="Checker!A1" xr:uid="{00000000-0004-0000-0300-000003000000}"/>
    <hyperlink ref="D16" r:id="rId1" xr:uid="{2D4B3D87-65C0-45D9-9C35-BB2B99292BD4}"/>
    <hyperlink ref="D20" r:id="rId2" xr:uid="{DA16F520-558B-4DBE-9AD1-1F6D586E84F4}"/>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84375" defaultRowHeight="13.5"/>
  <cols>
    <col min="1" max="1" width="13.765625" style="171" customWidth="1"/>
    <col min="2" max="2" width="13.23046875" style="97" customWidth="1"/>
    <col min="3" max="3" width="40.4609375" style="97" customWidth="1"/>
    <col min="4" max="4" width="30.765625" style="97" customWidth="1"/>
    <col min="5" max="5" width="20.84375" style="97" customWidth="1"/>
    <col min="6" max="7" width="13.84375" style="97" customWidth="1"/>
    <col min="8" max="8" width="25.15234375" style="97" customWidth="1"/>
    <col min="9" max="9" width="24.15234375" style="97" customWidth="1"/>
    <col min="10" max="10" width="18.23046875" style="97" customWidth="1"/>
    <col min="11" max="11" width="27.23046875" style="97" customWidth="1"/>
    <col min="12" max="12" width="20.765625" style="97" customWidth="1"/>
    <col min="13" max="13" width="35.15234375" style="97" customWidth="1"/>
    <col min="14" max="14" width="42.15234375" style="97" customWidth="1"/>
    <col min="15" max="15" width="32.15234375" style="97" customWidth="1"/>
    <col min="16" max="16" width="22.84375" style="97" customWidth="1"/>
    <col min="17" max="17" width="43.4609375" style="97" customWidth="1"/>
    <col min="18" max="18" width="35.84375" style="97" hidden="1" customWidth="1"/>
    <col min="19" max="20" width="17.84375" style="97" hidden="1" customWidth="1"/>
    <col min="21" max="21" width="8.84375" style="97" hidden="1" customWidth="1"/>
    <col min="22" max="22" width="6.15234375" style="97" hidden="1" customWidth="1"/>
    <col min="23" max="23" width="8.765625" style="97" hidden="1" customWidth="1"/>
    <col min="24" max="24" width="8.84375" style="97" hidden="1" customWidth="1"/>
    <col min="25" max="27" width="4.23046875" style="97" hidden="1" customWidth="1"/>
    <col min="28" max="28" width="7.84375" style="97" hidden="1" customWidth="1"/>
    <col min="29" max="33" width="4.23046875" style="97" hidden="1" customWidth="1"/>
    <col min="34" max="34" width="14.4609375" style="97" hidden="1" customWidth="1"/>
    <col min="35" max="39" width="8.84375" style="97" customWidth="1"/>
    <col min="40" max="16384" width="8.84375" style="97"/>
  </cols>
  <sheetData>
    <row r="1" spans="1:34" s="17" customFormat="1" ht="14"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 xml:space="preserve">開始するには
</v>
      </c>
      <c r="C2" s="143"/>
      <c r="D2" s="143"/>
      <c r="E2" s="143"/>
      <c r="F2" s="162"/>
      <c r="G2" s="162"/>
      <c r="H2" s="162"/>
      <c r="I2" s="305"/>
      <c r="J2" s="397" t="s">
        <v>42</v>
      </c>
      <c r="K2" s="398"/>
      <c r="L2" s="398"/>
      <c r="M2" s="398"/>
      <c r="N2" s="398"/>
      <c r="O2" s="398"/>
      <c r="P2" s="163"/>
      <c r="Q2" s="164"/>
      <c r="R2" s="165"/>
      <c r="S2" s="165"/>
      <c r="T2" s="165"/>
      <c r="AH2" s="131" t="s">
        <v>25</v>
      </c>
    </row>
    <row r="3" spans="1:34" s="17" customFormat="1" ht="249.65" customHeight="1">
      <c r="A3" s="204"/>
      <c r="B3" s="399" t="str">
        <f ca="1">OFFSET(L!$C$1,MATCH("Smelter List"&amp;ADDRESS(ROW(),COLUMN(),4),L!$A:$A,0)-1,SL,,)</f>
        <v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v>
      </c>
      <c r="C3" s="399"/>
      <c r="D3" s="399"/>
      <c r="E3" s="399"/>
      <c r="F3" s="166"/>
      <c r="G3" s="400" t="str">
        <f ca="1">OFFSET(L!$C$1,MATCH("General"&amp;"Cpy",L!$A:$A,0)-1,SL,,)</f>
        <v>© 2024 Responsible Minerals Initiative. 無断転載・再配布禁止。</v>
      </c>
      <c r="H3" s="400"/>
      <c r="I3" s="401"/>
      <c r="J3" s="117"/>
      <c r="K3" s="118"/>
      <c r="M3" s="167"/>
      <c r="N3" s="167"/>
      <c r="O3" s="91"/>
      <c r="P3" s="91"/>
      <c r="Q3" s="192" t="s">
        <v>12831</v>
      </c>
      <c r="R3" s="129"/>
      <c r="S3" s="129"/>
      <c r="T3" s="129"/>
      <c r="W3" s="140"/>
      <c r="X3" s="140"/>
      <c r="Y3" s="140"/>
      <c r="Z3" s="140"/>
      <c r="AA3" s="17" t="s">
        <v>43</v>
      </c>
      <c r="AB3" s="17" t="s">
        <v>44</v>
      </c>
      <c r="AH3" s="131" t="s">
        <v>22</v>
      </c>
    </row>
    <row r="4" spans="1:34" s="141" customFormat="1" ht="68.150000000000006" customHeight="1">
      <c r="A4" s="205" t="str">
        <f ca="1">OFFSET(L!$C$1,MATCH("Smelter List"&amp;ADDRESS(ROW(),COLUMN(),4),L!$A:$A,0)-1,SL,,)</f>
        <v>製錬業者識別番号の入力列</v>
      </c>
      <c r="B4" s="129" t="str">
        <f ca="1">OFFSET(L!$C$1,MATCH("Smelter List"&amp;ADDRESS(ROW(),COLUMN(),4),L!$A:$A,0)-1,SL,,)</f>
        <v>金属 (*)</v>
      </c>
      <c r="C4" s="129" t="str">
        <f ca="1">OFFSET(L!$C$1,MATCH("Smelter List"&amp;ADDRESS(ROW(),COLUMN(),4),L!$A:$A,0)-1,SL,,)</f>
        <v>Smelter Look-Up（製錬業者名検索）（*）</v>
      </c>
      <c r="D4" s="129" t="str">
        <f ca="1">OFFSET(L!$C$1,MATCH("Smelter List"&amp;ADDRESS(ROW(),COLUMN(),4),L!$A:$A,0)-1,SL,,)</f>
        <v xml:space="preserve">製錬業者名(1)
</v>
      </c>
      <c r="E4" s="129" t="str">
        <f ca="1">OFFSET(L!$C$1,MATCH("Smelter List"&amp;ADDRESS(ROW(),COLUMN(),4),L!$A:$A,0)-1,SL,,)</f>
        <v>製錬業者所在地：国(*)</v>
      </c>
      <c r="F4" s="129" t="str">
        <f ca="1">OFFSET(L!$C$1,MATCH("Smelter List"&amp;ADDRESS(ROW(),COLUMN(),4),L!$A:$A,0)-1,SL,,)</f>
        <v>製錬業者識別番号</v>
      </c>
      <c r="G4" s="129" t="str">
        <f ca="1">OFFSET(L!$C$1,MATCH("Smelter List"&amp;ADDRESS(ROW(),COLUMN(),4),L!$A:$A,0)-1,SL,,)</f>
        <v>製錬業者識別番号の発行元</v>
      </c>
      <c r="H4" s="130" t="str">
        <f ca="1">OFFSET(L!$C$1,MATCH("Smelter List"&amp;ADDRESS(ROW(),COLUMN(),4),L!$A:$A,0)-1,SL,,)</f>
        <v>製錬業者所在地：番地</v>
      </c>
      <c r="I4" s="130" t="str">
        <f ca="1">OFFSET(L!$C$1,MATCH("Smelter List"&amp;ADDRESS(ROW(),COLUMN(),4),L!$A:$A,0)-1,SL,,)</f>
        <v>製錬業者所在地：市</v>
      </c>
      <c r="J4" s="130" t="str">
        <f ca="1">OFFSET(L!$C$1,MATCH("Smelter List"&amp;ADDRESS(ROW(),COLUMN(),4),L!$A:$A,0)-1,SL,,)</f>
        <v>製錬施設所在地：州／県</v>
      </c>
      <c r="K4" s="130" t="str">
        <f ca="1">OFFSET(L!$C$1,MATCH("Smelter List"&amp;ADDRESS(ROW(),COLUMN(),4),L!$A:$A,0)-1,SL,,)</f>
        <v>製錬業者連絡先担当者名</v>
      </c>
      <c r="L4" s="130" t="str">
        <f ca="1">OFFSET(L!$C$1,MATCH("Smelter List"&amp;ADDRESS(ROW(),COLUMN(),4),L!$A:$A,0)-1,SL,,)</f>
        <v>製錬業者連絡先電子メール</v>
      </c>
      <c r="M4" s="130" t="str">
        <f ca="1">OFFSET(L!$C$1,MATCH("Smelter List"&amp;ADDRESS(ROW(),COLUMN(),4),L!$A:$A,0)-1,SL,,)</f>
        <v>今後の対策案</v>
      </c>
      <c r="N4" s="130" t="str">
        <f ca="1">OFFSET(L!$C$1,MATCH("Smelter List"&amp;ADDRESS(ROW(),COLUMN(),4),L!$A:$A,0)-1,SL,,)</f>
        <v>鉱山名を記入。リサイクル又はスクラップ資源を由来とする場合は「recycled（リサイクル）」 又は「scrap（スクラップ）」と記入</v>
      </c>
      <c r="O4" s="130" t="str">
        <f ca="1">OFFSET(L!$C$1,MATCH("Smelter List"&amp;ADDRESS(ROW(),COLUMN(),4),L!$A:$A,0)-1,SL,,)</f>
        <v>鉱山の所在地（国）を記入。リサイクル又はスクラップ資源を由来とした場合は「recycled（リサイクル）」 又は「scrap（スクラップ）」と記入</v>
      </c>
      <c r="P4" s="130" t="str">
        <f ca="1">OFFSET(L!$C$1,MATCH("Smelter List"&amp;ADDRESS(ROW(),COLUMN(),4),L!$A:$A,0)-1,SL,,)</f>
        <v>製錬業者の原料はすべてリサイクル又はスクラップ資源を由来としていますか？</v>
      </c>
      <c r="Q4" s="131" t="str">
        <f ca="1">OFFSET(L!$C$1,MATCH("Smelter List"&amp;ADDRESS(ROW(),COLUMN(),4),L!$A:$A,0)-1,SL,,)</f>
        <v>備考</v>
      </c>
      <c r="R4" s="129" t="s">
        <v>45</v>
      </c>
      <c r="S4" s="129" t="s">
        <v>46</v>
      </c>
      <c r="T4" s="129" t="s">
        <v>47</v>
      </c>
      <c r="U4" s="168"/>
      <c r="W4" s="141" t="s">
        <v>48</v>
      </c>
      <c r="X4" s="141" t="s">
        <v>49</v>
      </c>
      <c r="AH4" s="131" t="s">
        <v>26</v>
      </c>
    </row>
    <row r="5" spans="1:34" s="171" customFormat="1" ht="20">
      <c r="A5" s="200"/>
      <c r="B5" s="150" t="str">
        <f>IF(LEN(A5)=0,"",INDEX('Smelter Look-up'!$A:$A,MATCH($A5,'Smelter Look-up'!$E:$E,0)))</f>
        <v/>
      </c>
      <c r="C5" s="153" t="str">
        <f>IF(LEN(A5)=0,"",INDEX('Smelter Look-up'!$C:$C,MATCH($A5,'Smelter Look-up'!$E:$E,0)))</f>
        <v/>
      </c>
      <c r="D5" s="150"/>
      <c r="E5" s="150" t="str">
        <f ca="1">IF(ISERROR($V5),"",OFFSET('Smelter Look-up'!$D$4,$V5-4,0)&amp;"")</f>
        <v/>
      </c>
      <c r="F5" s="150" t="str">
        <f ca="1">IF(ISERROR($V5),"",OFFSET('Smelter Look-up'!$E$4,$V5-4,0))</f>
        <v/>
      </c>
      <c r="G5" s="150" t="str">
        <f ca="1">IF(C5=$X$4,"Enter smelter details",IF(ISERROR($V5),"",OFFSET('Smelter Look-up'!$F$4,$V5-4,0)))</f>
        <v/>
      </c>
      <c r="H5" s="208" t="str">
        <f ca="1">IF(ISERROR($V5),"",OFFSET('Smelter Look-up'!$G$4,$V5-4,0))</f>
        <v/>
      </c>
      <c r="I5" s="209" t="str">
        <f ca="1">IF(ISERROR($V5),"",OFFSET('Smelter Look-up'!$H$4,$V5-4,0))</f>
        <v/>
      </c>
      <c r="J5" s="209" t="str">
        <f ca="1">IF(ISERROR($V5),"",OFFSET('Smelter Look-up'!$I$4,$V5-4,0))</f>
        <v/>
      </c>
      <c r="K5" s="151"/>
      <c r="L5" s="151"/>
      <c r="M5" s="151"/>
      <c r="N5" s="151"/>
      <c r="O5" s="151"/>
      <c r="P5" s="211"/>
      <c r="Q5" s="152"/>
      <c r="R5" s="150" t="str">
        <f ca="1">IF(ISERROR($V5),"",OFFSET('Smelter Look-up'!$C$4,$V5-4,0)&amp;"")</f>
        <v/>
      </c>
      <c r="S5" s="156" t="str">
        <f t="shared" ref="S5:S63" ca="1" si="0">IF(B5="","",IF(ISERROR(MATCH($E5,CL,0)),"Unknown",INDIRECT("'C'!$A$"&amp;MATCH($E5,CL,0)+1)))</f>
        <v/>
      </c>
      <c r="T5" s="156" t="str">
        <f ca="1">IF(B5="","",IF(ISERROR(MATCH($J5,SorP!$B$1:$B$6226,0)),"",INDIRECT("'SorP'!$A$"&amp;MATCH($S5&amp;$J5,SorP!C:C,0))))</f>
        <v/>
      </c>
      <c r="U5" s="169"/>
      <c r="V5" s="170" t="e">
        <f>IF(C5="",NA(),MATCH($B5&amp;$C5,'Smelter Look-up'!$J:$J,0))</f>
        <v>#N/A</v>
      </c>
      <c r="X5" s="171">
        <f t="shared" ref="X5:X62" ca="1" si="1">IF(AND(C5="Smelter not listed",OR(LEN(D5)=0,LEN(E5)=0)),1,0)</f>
        <v>0</v>
      </c>
      <c r="AB5" s="171" t="str">
        <f t="shared" ref="AB5:AB62" si="2">B5&amp;C5</f>
        <v/>
      </c>
    </row>
    <row r="6" spans="1:34" s="171" customFormat="1" ht="20">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IF(B6="","",IF(ISERROR(MATCH($J6,SorP!$B$1:$B$6226,0)),"",INDIRECT("'SorP'!$A$"&amp;MATCH($S6&amp;$J6,SorP!C:C,0))))</f>
        <v/>
      </c>
      <c r="U6" s="169"/>
      <c r="V6" s="170" t="e">
        <f>IF(C6="",NA(),MATCH($B6&amp;$C6,'Smelter Look-up'!$J:$J,0))</f>
        <v>#N/A</v>
      </c>
      <c r="X6" s="171">
        <f t="shared" ca="1" si="1"/>
        <v>0</v>
      </c>
      <c r="AB6" s="171" t="str">
        <f t="shared" si="2"/>
        <v/>
      </c>
    </row>
    <row r="7" spans="1:34" s="171" customFormat="1" ht="20">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IF(B7="","",IF(ISERROR(MATCH($J7,SorP!$B$1:$B$6226,0)),"",INDIRECT("'SorP'!$A$"&amp;MATCH($S7&amp;$J7,SorP!C:C,0))))</f>
        <v/>
      </c>
      <c r="U7" s="169"/>
      <c r="V7" s="170" t="e">
        <f>IF(C7="",NA(),MATCH($B7&amp;$C7,'Smelter Look-up'!$J:$J,0))</f>
        <v>#N/A</v>
      </c>
      <c r="X7" s="171">
        <f t="shared" ca="1" si="1"/>
        <v>0</v>
      </c>
      <c r="AB7" s="171" t="str">
        <f t="shared" si="2"/>
        <v/>
      </c>
    </row>
    <row r="8" spans="1:34" s="171" customFormat="1" ht="20">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20">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0">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0">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0">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0">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0">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0.5"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4"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2" priority="9" stopIfTrue="1">
      <formula>IF(AND(B5&lt;&gt;"",C5=""),TRUE)</formula>
    </cfRule>
  </conditionalFormatting>
  <conditionalFormatting sqref="D5:D2500">
    <cfRule type="expression" dxfId="41" priority="11" stopIfTrue="1">
      <formula>IF(AND(D5="",$C5=$X$4),TRUE)</formula>
    </cfRule>
    <cfRule type="expression" dxfId="40" priority="12" stopIfTrue="1">
      <formula>IF(FIND("!",D5),TRUE)</formula>
    </cfRule>
  </conditionalFormatting>
  <conditionalFormatting sqref="E5:E2500">
    <cfRule type="expression" dxfId="39" priority="4" stopIfTrue="1">
      <formula>IF(FIND("!",E5),TRUE)</formula>
    </cfRule>
    <cfRule type="expression" dxfId="38" priority="5" stopIfTrue="1">
      <formula>IF(AND(E5="",$C5=$X$4),TRUE)</formula>
    </cfRule>
  </conditionalFormatting>
  <conditionalFormatting sqref="F5:F2500">
    <cfRule type="expression" dxfId="37" priority="6" stopIfTrue="1">
      <formula>IF(AND(LEN($A5)&gt;0,$A5&lt;&gt;$F5),TRUE,FALSE)</formula>
    </cfRule>
  </conditionalFormatting>
  <conditionalFormatting sqref="G5:G2500">
    <cfRule type="expression" dxfId="36" priority="7" stopIfTrue="1">
      <formula>IF(FIND("Enter smelter details",G5),TRUE)</formula>
    </cfRule>
  </conditionalFormatting>
  <dataValidations count="5">
    <dataValidation allowBlank="1" showErrorMessage="1" sqref="F5:G2500" xr:uid="{00000000-0002-0000-0400-000000000000}"/>
    <dataValidation type="list" allowBlank="1" showInputMessage="1" showErrorMessage="1" sqref="E5:E2500" xr:uid="{00000000-0002-0000-0400-000001000000}">
      <formula1>CL</formula1>
    </dataValidation>
    <dataValidation type="list" allowBlank="1" showInputMessage="1" showErrorMessage="1" sqref="P5:P2500" xr:uid="{00000000-0002-0000-0400-000002000000}">
      <formula1>$AH$2:$AH$4</formula1>
    </dataValidation>
    <dataValidation type="list" showInputMessage="1" showErrorMessage="1" sqref="C5:C2500" xr:uid="{00000000-0002-0000-0400-000003000000}">
      <formula1>SN</formula1>
    </dataValidation>
    <dataValidation type="list" allowBlank="1" showInputMessage="1" showErrorMessage="1" sqref="B5:B2500" xr:uid="{00000000-0002-0000-0400-000004000000}">
      <formula1>$AA$3:$AB$3</formula1>
    </dataValidation>
  </dataValidations>
  <hyperlinks>
    <hyperlink ref="J2:O2" r:id="rId1" display="Link to RMAP Conformant Smelter List" xr:uid="{00000000-0004-0000-0400-000000000000}"/>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4375" defaultRowHeight="13.5"/>
  <cols>
    <col min="1" max="1" width="45.15234375" style="16" customWidth="1"/>
    <col min="2" max="2" width="42.84375" style="17" customWidth="1"/>
    <col min="3" max="3" width="51.4609375" style="16" customWidth="1"/>
    <col min="4" max="4" width="29.15234375" style="17" customWidth="1"/>
    <col min="5" max="5" width="9" style="16" customWidth="1"/>
    <col min="6" max="6" width="13.4609375" style="16" hidden="1" customWidth="1"/>
    <col min="7" max="7" width="13.23046875" style="16" hidden="1" customWidth="1"/>
    <col min="8" max="9" width="9" style="16" hidden="1" customWidth="1"/>
    <col min="10" max="10" width="48.84375" style="16" hidden="1" customWidth="1"/>
    <col min="11" max="11" width="9" style="16" hidden="1" customWidth="1"/>
    <col min="12" max="13" width="8.84375" style="16" hidden="1" customWidth="1"/>
    <col min="14" max="14" width="31.23046875" style="16" hidden="1" customWidth="1"/>
    <col min="15" max="15" width="8.84375" style="16" hidden="1" customWidth="1"/>
    <col min="16" max="26" width="8.84375" style="16" customWidth="1"/>
    <col min="27" max="16384" width="8.84375" style="16"/>
  </cols>
  <sheetData>
    <row r="1" spans="1:10" ht="30" customHeight="1">
      <c r="A1" s="402" t="str">
        <f ca="1">OFFSET(L!$C$1,MATCH("Checker"&amp;ADDRESS(ROW(),COLUMN(),4),L!$A:$A,0)-1,SL,,)</f>
        <v>顧客に回答を提出する前に、赤で表示されている必須項目について、すべて記入されているかを確認してください。</v>
      </c>
      <c r="B1" s="402"/>
      <c r="C1" s="402"/>
      <c r="D1" s="109" t="str">
        <f ca="1">OFFSET(L!$C$1,MATCH("Checker"&amp;ADDRESS(ROW(),COLUMN(),4),L!$A:$A,0)-1,SL,,)</f>
        <v>未記入の必須項目があります</v>
      </c>
      <c r="E1" s="17" t="s">
        <v>18</v>
      </c>
    </row>
    <row r="2" spans="1:10" ht="15">
      <c r="A2" s="59" t="s">
        <v>50</v>
      </c>
      <c r="B2" s="60" t="str">
        <f>IF(F60=1,"Click here to return to Smelter List","")</f>
        <v/>
      </c>
      <c r="C2" s="112" t="str">
        <f>IF(F59=1,"Click here to return to Product List","")</f>
        <v>Click here to return to Product List</v>
      </c>
      <c r="D2" s="134" t="str">
        <f ca="1">IF(H65=0,"0",H65)</f>
        <v>0</v>
      </c>
    </row>
    <row r="3" spans="1:10" ht="15">
      <c r="A3" s="61" t="str">
        <f ca="1">OFFSET(L!$C$1,MATCH("Checker"&amp;ADDRESS(ROW(),COLUMN(),4),L!$A:$A,0)-1,SL,,)</f>
        <v>必須項目</v>
      </c>
      <c r="B3" s="61" t="str">
        <f ca="1">OFFSET(L!$C$1,MATCH("Checker"&amp;ADDRESS(ROW(),COLUMN(),4),L!$A:$A,0)-1,SL,,)</f>
        <v>回答</v>
      </c>
      <c r="C3" s="61" t="str">
        <f ca="1">OFFSET(L!$C$1,MATCH("Checker"&amp;ADDRESS(ROW(),COLUMN(),4),L!$A:$A,0)-1,SL,,)</f>
        <v>注</v>
      </c>
      <c r="D3" s="61" t="str">
        <f ca="1">OFFSET(L!$C$1,MATCH("Checker"&amp;ADDRESS(ROW(),COLUMN(),4),L!$A:$A,0)-1,SL,,)</f>
        <v>該当箇所へのリンク</v>
      </c>
      <c r="F3" s="62" t="s">
        <v>51</v>
      </c>
      <c r="G3" s="16" t="s">
        <v>52</v>
      </c>
      <c r="H3" s="16" t="s">
        <v>53</v>
      </c>
      <c r="I3" s="16" t="s">
        <v>54</v>
      </c>
      <c r="J3" s="16" t="s">
        <v>55</v>
      </c>
    </row>
    <row r="4" spans="1:10" ht="41">
      <c r="A4" s="136" t="str">
        <f ca="1">Declaration!B8</f>
        <v>会社名(*):</v>
      </c>
      <c r="B4" s="80" t="str">
        <f>Declaration!D8</f>
        <v>ポリプラ・エボニック株式会社</v>
      </c>
      <c r="C4" s="137" t="str">
        <f t="shared" ref="C4:C9" ca="1" si="0">IF(H4=1,J4,I4)</f>
        <v>記入済</v>
      </c>
      <c r="D4" s="206" t="str">
        <f>IF(H4=1,"Click here to enter Company Name","")</f>
        <v/>
      </c>
      <c r="E4" s="17" t="s">
        <v>15</v>
      </c>
      <c r="F4" s="84">
        <v>1</v>
      </c>
      <c r="G4" s="63">
        <f t="shared" ref="G4:G9" si="1">IF(B4=0,1,0)</f>
        <v>0</v>
      </c>
      <c r="H4" s="64">
        <f>F4*G4</f>
        <v>0</v>
      </c>
      <c r="I4" s="132" t="str">
        <f ca="1">OFFSET(L!$C$1,MATCH("Checker"&amp;"Comp",L!$A:$A,0)-1,SL,,)</f>
        <v>記入済</v>
      </c>
      <c r="J4" s="133" t="str">
        <f ca="1">OFFSET(L!$C$1,MATCH("Checker"&amp;ADDRESS(ROW(),COLUMN(),4),L!$A:$A,0)-1,SL,,)</f>
        <v>「申告（Declaration）」タブのD8セルに貴社名を記入してください</v>
      </c>
    </row>
    <row r="5" spans="1:10" ht="41">
      <c r="A5" s="136" t="str">
        <f ca="1">Declaration!B9</f>
        <v>申告範囲又はクラス(*):</v>
      </c>
      <c r="B5" s="80" t="str">
        <f>Declaration!D9</f>
        <v>B. Product (or List of Products)</v>
      </c>
      <c r="C5" s="137" t="str">
        <f t="shared" ca="1" si="0"/>
        <v>記入済</v>
      </c>
      <c r="D5" s="86" t="str">
        <f>IF(H5=1,"Click here to enter Declaration Scope","")</f>
        <v/>
      </c>
      <c r="E5" s="17" t="s">
        <v>15</v>
      </c>
      <c r="F5" s="84">
        <v>1</v>
      </c>
      <c r="G5" s="63">
        <f t="shared" si="1"/>
        <v>0</v>
      </c>
      <c r="H5" s="64">
        <f t="shared" ref="H5:H18" si="2">F5*G5</f>
        <v>0</v>
      </c>
      <c r="I5" s="132" t="str">
        <f ca="1">OFFSET(L!$C$1,MATCH("Checker"&amp;"Comp",L!$A:$A,0)-1,SL,,)</f>
        <v>記入済</v>
      </c>
      <c r="J5" s="133" t="str">
        <f ca="1">OFFSET(L!$C$1,MATCH("Checker"&amp;ADDRESS(ROW(),COLUMN(),4),L!$A:$A,0)-1,SL,,)</f>
        <v>「申告（Declaration）」タブのD9セルで申告範囲を選択してください</v>
      </c>
    </row>
    <row r="6" spans="1:10" ht="41">
      <c r="A6" s="81" t="str">
        <f ca="1">Declaration!B10</f>
        <v>この申告に適用される製品は製品一覧表(Product List)のシートに移動して入力</v>
      </c>
      <c r="B6" s="80">
        <f>Declaration!D10</f>
        <v>0</v>
      </c>
      <c r="C6" s="80" t="str">
        <f t="shared" ca="1" si="0"/>
        <v>記入済</v>
      </c>
      <c r="D6" s="86" t="str">
        <f>IF(H6=1,"Click here to provide a Description of Scope","")</f>
        <v/>
      </c>
      <c r="E6" s="17" t="s">
        <v>15</v>
      </c>
      <c r="F6" s="85">
        <f>IF(OR(B5=Declaration!P9,B5=Declaration!Q9,B5=0),0,1)</f>
        <v>0</v>
      </c>
      <c r="G6" s="63">
        <f t="shared" si="1"/>
        <v>1</v>
      </c>
      <c r="H6" s="64">
        <f t="shared" si="2"/>
        <v>0</v>
      </c>
      <c r="I6" s="132" t="str">
        <f ca="1">OFFSET(L!$C$1,MATCH("Checker"&amp;"Comp",L!$A:$A,0)-1,SL,,)</f>
        <v>記入済</v>
      </c>
      <c r="J6" s="16" t="str">
        <f ca="1">OFFSET(L!$C$1,MATCH("Checker"&amp;ADDRESS(ROW(),COLUMN(),4),L!$A:$A,0)-1,SL,,)</f>
        <v>「申告（Declaration）」タブのD10セルに申告範囲の説明を記入してください</v>
      </c>
    </row>
    <row r="7" spans="1:10" ht="41">
      <c r="A7" s="136" t="str">
        <f ca="1">Declaration!B15</f>
        <v>連絡先担当者名(*):</v>
      </c>
      <c r="B7" s="80" t="str">
        <f>Declaration!D15</f>
        <v>松井秀樹</v>
      </c>
      <c r="C7" s="137" t="str">
        <f t="shared" ca="1" si="0"/>
        <v>記入済</v>
      </c>
      <c r="D7" s="86" t="str">
        <f>IF(H7=1,"Click here to enter Contact Name","")</f>
        <v/>
      </c>
      <c r="E7" s="17" t="s">
        <v>15</v>
      </c>
      <c r="F7" s="84">
        <v>1</v>
      </c>
      <c r="G7" s="63">
        <f t="shared" si="1"/>
        <v>0</v>
      </c>
      <c r="H7" s="64">
        <f t="shared" si="2"/>
        <v>0</v>
      </c>
      <c r="I7" s="132" t="str">
        <f ca="1">OFFSET(L!$C$1,MATCH("Checker"&amp;"Comp",L!$A:$A,0)-1,SL,,)</f>
        <v>記入済</v>
      </c>
      <c r="J7" s="16" t="str">
        <f ca="1">OFFSET(L!$C$1,MATCH("Checker"&amp;ADDRESS(ROW(),COLUMN(),4),L!$A:$A,0)-1,SL,,)</f>
        <v>「申告（Declaration）」タブのD15セルに連絡先担当者名を記入してください</v>
      </c>
    </row>
    <row r="8" spans="1:10" ht="41">
      <c r="A8" s="136" t="str">
        <f ca="1">Declaration!B16</f>
        <v>連絡先担当者の電子メール(*):</v>
      </c>
      <c r="B8" s="80" t="str">
        <f>Declaration!D16</f>
        <v>h.matsui@pp-evonik.com</v>
      </c>
      <c r="C8" s="137" t="str">
        <f t="shared" ca="1" si="0"/>
        <v>記入済</v>
      </c>
      <c r="D8" s="86" t="str">
        <f>IF(H8=1,"Click here to enter Email-Contact","")</f>
        <v/>
      </c>
      <c r="E8" s="17" t="s">
        <v>15</v>
      </c>
      <c r="F8" s="84">
        <v>1</v>
      </c>
      <c r="G8" s="63">
        <f>IF(ISNUMBER(SEARCH("@",B8)),0,1)</f>
        <v>0</v>
      </c>
      <c r="H8" s="64">
        <f t="shared" si="2"/>
        <v>0</v>
      </c>
      <c r="I8" s="132" t="str">
        <f ca="1">OFFSET(L!$C$1,MATCH("Checker"&amp;"Comp",L!$A:$A,0)-1,SL,,)</f>
        <v>記入済</v>
      </c>
      <c r="J8" s="16" t="str">
        <f ca="1">OFFSET(L!$C$1,MATCH("Checker"&amp;ADDRESS(ROW(),COLUMN(),4),L!$A:$A,0)-1,SL,,)</f>
        <v>「申告（Declaration）」タブのD16セルに連絡先担当者の有効な電子メールを記入してください</v>
      </c>
    </row>
    <row r="9" spans="1:10" ht="41">
      <c r="A9" s="136" t="str">
        <f ca="1">Declaration!B17</f>
        <v>連絡先担当者の電話番号(*):</v>
      </c>
      <c r="B9" s="80" t="str">
        <f>Declaration!D17</f>
        <v>079-273-4965</v>
      </c>
      <c r="C9" s="137" t="str">
        <f t="shared" ca="1" si="0"/>
        <v>記入済</v>
      </c>
      <c r="D9" s="86" t="str">
        <f>IF(H9=1,"Click here to enter Phone-Contact","")</f>
        <v/>
      </c>
      <c r="E9" s="17" t="s">
        <v>15</v>
      </c>
      <c r="F9" s="84">
        <v>1</v>
      </c>
      <c r="G9" s="63">
        <f t="shared" si="1"/>
        <v>0</v>
      </c>
      <c r="H9" s="64">
        <f t="shared" si="2"/>
        <v>0</v>
      </c>
      <c r="I9" s="132" t="str">
        <f ca="1">OFFSET(L!$C$1,MATCH("Checker"&amp;"Comp",L!$A:$A,0)-1,SL,,)</f>
        <v>記入済</v>
      </c>
      <c r="J9" s="16" t="str">
        <f ca="1">OFFSET(L!$C$1,MATCH("Checker"&amp;ADDRESS(ROW(),COLUMN(),4),L!$A:$A,0)-1,SL,,)</f>
        <v>「申告（Declaration）」タブのD17セルに連絡先担当者の電話番号を記入してください</v>
      </c>
    </row>
    <row r="10" spans="1:10" ht="41">
      <c r="A10" s="136" t="str">
        <f ca="1">Declaration!B18</f>
        <v>回答責任者名(*):</v>
      </c>
      <c r="B10" s="80" t="str">
        <f>Declaration!D18</f>
        <v>松井秀樹</v>
      </c>
      <c r="C10" s="137" t="str">
        <f t="shared" ref="C10:C58" ca="1" si="3">IF(H10=1,J10,I10)</f>
        <v>記入済</v>
      </c>
      <c r="D10" s="86" t="str">
        <f>IF(H10=1,"Click here to enter an Authorized Company Representative's name","")</f>
        <v/>
      </c>
      <c r="E10" s="17" t="s">
        <v>15</v>
      </c>
      <c r="F10" s="84">
        <v>1</v>
      </c>
      <c r="G10" s="63">
        <f t="shared" ref="G10:G18" si="4">IF(B10=0,1,0)</f>
        <v>0</v>
      </c>
      <c r="H10" s="64">
        <f t="shared" si="2"/>
        <v>0</v>
      </c>
      <c r="I10" s="132" t="str">
        <f ca="1">OFFSET(L!$C$1,MATCH("Checker"&amp;"Comp",L!$A:$A,0)-1,SL,,)</f>
        <v>記入済</v>
      </c>
      <c r="J10" s="16" t="str">
        <f ca="1">OFFSET(L!$C$1,MATCH("Checker"&amp;ADDRESS(ROW(),COLUMN(),4),L!$A:$A,0)-1,SL,,)</f>
        <v>「申告（Declaration）」タブのD18セルに会社から正式に認められた代表者の連絡先担当者名を記入してください</v>
      </c>
    </row>
    <row r="11" spans="1:10" ht="41">
      <c r="A11" s="81" t="str">
        <f ca="1">Declaration!B20</f>
        <v>回答責任者の電子メール(*):</v>
      </c>
      <c r="B11" s="80" t="str">
        <f>Declaration!D20</f>
        <v>h.matsui@pp-evonik.com</v>
      </c>
      <c r="C11" s="80" t="str">
        <f t="shared" ca="1" si="3"/>
        <v>記入済</v>
      </c>
      <c r="D11" s="86" t="str">
        <f>IF(H11=1,"Click here to enter Representative's email","")</f>
        <v/>
      </c>
      <c r="E11" s="17" t="s">
        <v>15</v>
      </c>
      <c r="F11" s="84">
        <v>1</v>
      </c>
      <c r="G11" s="63">
        <f>IF(ISNUMBER(SEARCH("@",B11)),0,1)</f>
        <v>0</v>
      </c>
      <c r="H11" s="64">
        <f t="shared" si="2"/>
        <v>0</v>
      </c>
      <c r="I11" s="132" t="str">
        <f ca="1">OFFSET(L!$C$1,MATCH("Checker"&amp;"Comp",L!$A:$A,0)-1,SL,,)</f>
        <v>記入済</v>
      </c>
      <c r="J11" s="16" t="str">
        <f ca="1">OFFSET(L!$C$1,MATCH("Checker"&amp;ADDRESS(ROW(),COLUMN(),4),L!$A:$A,0)-1,SL,,)</f>
        <v>「申告（Declaration）」タブのD20セルに会社から正式に認められた代表者の有効な電子メールを記入してください</v>
      </c>
    </row>
    <row r="12" spans="1:10" ht="41" hidden="1">
      <c r="A12" s="81" t="str">
        <f ca="1">Declaration!B21</f>
        <v>回答責任者の電話番号:</v>
      </c>
      <c r="B12" s="80" t="str">
        <f>Declaration!D21</f>
        <v>079-273-4965</v>
      </c>
      <c r="C12" s="80" t="str">
        <f ca="1">IF(H12=1,J12,I12)</f>
        <v>記入済</v>
      </c>
      <c r="D12" s="86" t="str">
        <f>IF(H12=1,"Click here to enter Representative's phone","")</f>
        <v/>
      </c>
      <c r="E12" s="17" t="s">
        <v>15</v>
      </c>
      <c r="F12" s="84"/>
      <c r="G12" s="63">
        <f>IF(B12=0,1,0)</f>
        <v>0</v>
      </c>
      <c r="H12" s="64">
        <f>F12*G12</f>
        <v>0</v>
      </c>
      <c r="I12" s="132" t="str">
        <f ca="1">OFFSET(L!$C$1,MATCH("Checker"&amp;"Comp",L!$A:$A,0)-1,SL,,)</f>
        <v>記入済</v>
      </c>
      <c r="J12" s="16" t="str">
        <f ca="1">OFFSET(L!$C$1,MATCH("Checker"&amp;ADDRESS(ROW(),COLUMN(),4),L!$A:$A,0)-1,SL,,)</f>
        <v>「申告（Declaration）」タブのD21セルに会社から正式に認められた代表者の電話番号を記入してください</v>
      </c>
    </row>
    <row r="13" spans="1:10" ht="41">
      <c r="A13" s="81" t="str">
        <f ca="1">Declaration!B22</f>
        <v xml:space="preserve"> 記入日(*):</v>
      </c>
      <c r="B13" s="82">
        <f>Declaration!D22</f>
        <v>45489</v>
      </c>
      <c r="C13" s="80" t="str">
        <f t="shared" ca="1" si="3"/>
        <v>記入済</v>
      </c>
      <c r="D13" s="86" t="str">
        <f>IF(H13=1,"Click here to enter Date of Completion","")</f>
        <v/>
      </c>
      <c r="E13" s="17" t="s">
        <v>15</v>
      </c>
      <c r="F13" s="84">
        <v>1</v>
      </c>
      <c r="G13" s="63">
        <f t="shared" si="4"/>
        <v>0</v>
      </c>
      <c r="H13" s="64">
        <f t="shared" si="2"/>
        <v>0</v>
      </c>
      <c r="I13" s="132" t="str">
        <f ca="1">OFFSET(L!$C$1,MATCH("Checker"&amp;"Comp",L!$A:$A,0)-1,SL,,)</f>
        <v>記入済</v>
      </c>
      <c r="J13" s="16" t="str">
        <f ca="1">OFFSET(L!$C$1,MATCH("Checker"&amp;ADDRESS(ROW(),COLUMN(),4),L!$A:$A,0)-1,SL,,)</f>
        <v>「申告（Declaration）」タブのD22セルに書式への記入日を記入してください</v>
      </c>
    </row>
    <row r="14" spans="1:10" ht="67.5">
      <c r="A14" s="80" t="str">
        <f ca="1">Declaration!B25</f>
        <v xml:space="preserve">1）製品自体や製造過程で、コバルト又は天然マイカが意図的に添加又は使用されていますか？ （*）
</v>
      </c>
      <c r="B14" s="83"/>
      <c r="C14" s="83"/>
      <c r="D14" s="87"/>
      <c r="E14" s="17" t="s">
        <v>16</v>
      </c>
      <c r="F14" s="84"/>
      <c r="H14" s="16">
        <f t="shared" si="2"/>
        <v>0</v>
      </c>
    </row>
    <row r="15" spans="1:10" ht="27.5">
      <c r="A15" s="81" t="str">
        <f ca="1">Declaration!B26</f>
        <v>コバルト</v>
      </c>
      <c r="B15" s="80" t="str">
        <f>Declaration!D26</f>
        <v>No</v>
      </c>
      <c r="C15" s="80" t="str">
        <f t="shared" ca="1" si="3"/>
        <v>記入済</v>
      </c>
      <c r="D15" s="86" t="str">
        <f>IF(H15=1,"Click here to answer question 1 for Cobalt","")</f>
        <v/>
      </c>
      <c r="E15" s="17" t="s">
        <v>18</v>
      </c>
      <c r="F15" s="84">
        <v>1</v>
      </c>
      <c r="G15" s="63">
        <f t="shared" si="4"/>
        <v>0</v>
      </c>
      <c r="H15" s="64">
        <f t="shared" si="2"/>
        <v>0</v>
      </c>
      <c r="I15" s="132" t="str">
        <f ca="1">OFFSET(L!$C$1,MATCH("Checker"&amp;"Comp",L!$A:$A,0)-1,SL,,)</f>
        <v>記入済</v>
      </c>
      <c r="J15" s="133" t="str">
        <f ca="1">OFFSET(L!$C$1,MATCH("Checker"&amp;ADDRESS(ROW(),COLUMN(),4),L!$A:$A,0)-1,SL,,)</f>
        <v>コバルトが貴社製品に意図的に付加された場合は「申告（Declaration）」タブのD26セルに申告してください</v>
      </c>
    </row>
    <row r="16" spans="1:10" ht="41">
      <c r="A16" s="81" t="str">
        <f ca="1">Declaration!B27</f>
        <v>マイカ</v>
      </c>
      <c r="B16" s="80" t="str">
        <f>Declaration!D27</f>
        <v>No</v>
      </c>
      <c r="C16" s="80" t="str">
        <f t="shared" ca="1" si="3"/>
        <v>記入済</v>
      </c>
      <c r="D16" s="86" t="str">
        <f>IF(H16=1,"Click here to answer question 1 for Mica","")</f>
        <v/>
      </c>
      <c r="E16" s="17" t="s">
        <v>15</v>
      </c>
      <c r="F16" s="84">
        <v>1</v>
      </c>
      <c r="G16" s="63">
        <f t="shared" si="4"/>
        <v>0</v>
      </c>
      <c r="H16" s="64">
        <f t="shared" si="2"/>
        <v>0</v>
      </c>
      <c r="I16" s="132" t="str">
        <f ca="1">OFFSET(L!$C$1,MATCH("Checker"&amp;"Comp",L!$A:$A,0)-1,SL,,)</f>
        <v>記入済</v>
      </c>
      <c r="J16" s="133" t="str">
        <f ca="1">OFFSET(L!$C$1,MATCH("Checker"&amp;ADDRESS(ROW(),COLUMN(),4),L!$A:$A,0)-1,SL,,)</f>
        <v>天然マイカが貴社製品に意図的に付加された場合は「申告（Declaration）」タブのD27セルに申告してください</v>
      </c>
    </row>
    <row r="17" spans="1:10" ht="41" hidden="1">
      <c r="A17" s="81" t="str">
        <f ca="1">Declaration!B28</f>
        <v/>
      </c>
      <c r="B17" s="80" t="str">
        <f>Declaration!D28</f>
        <v>No</v>
      </c>
      <c r="C17" s="80" t="str">
        <f t="shared" ca="1" si="3"/>
        <v>記入済</v>
      </c>
      <c r="D17" s="86" t="str">
        <f>IF(H17=1,"Click here to answer question 1 for Gold","")</f>
        <v/>
      </c>
      <c r="E17" s="17" t="s">
        <v>15</v>
      </c>
      <c r="F17" s="84">
        <v>1</v>
      </c>
      <c r="G17" s="63">
        <f t="shared" si="4"/>
        <v>0</v>
      </c>
      <c r="H17" s="64">
        <f t="shared" si="2"/>
        <v>0</v>
      </c>
      <c r="I17" s="132" t="str">
        <f ca="1">OFFSET(L!$C$1,MATCH("Checker"&amp;"Comp",L!$A:$A,0)-1,SL,,)</f>
        <v>記入済</v>
      </c>
      <c r="J17" s="133">
        <f ca="1">OFFSET(L!$C$1,MATCH("Checker"&amp;ADDRESS(ROW(),COLUMN(),4),L!$A:$A,0)-1,SL,,)</f>
        <v>0</v>
      </c>
    </row>
    <row r="18" spans="1:10" ht="41" hidden="1">
      <c r="A18" s="81" t="str">
        <f ca="1">Declaration!B29</f>
        <v/>
      </c>
      <c r="B18" s="80" t="str">
        <f>Declaration!D29</f>
        <v>No</v>
      </c>
      <c r="C18" s="80" t="str">
        <f t="shared" ca="1" si="3"/>
        <v>記入済</v>
      </c>
      <c r="D18" s="86" t="str">
        <f>IF(H18=1,"Click here to answer question 1 for Tungsten","")</f>
        <v/>
      </c>
      <c r="E18" s="17" t="s">
        <v>15</v>
      </c>
      <c r="F18" s="84">
        <v>1</v>
      </c>
      <c r="G18" s="63">
        <f t="shared" si="4"/>
        <v>0</v>
      </c>
      <c r="H18" s="64">
        <f t="shared" si="2"/>
        <v>0</v>
      </c>
      <c r="I18" s="132" t="str">
        <f ca="1">OFFSET(L!$C$1,MATCH("Checker"&amp;"Comp",L!$A:$A,0)-1,SL,,)</f>
        <v>記入済</v>
      </c>
      <c r="J18" s="133">
        <f ca="1">OFFSET(L!$C$1,MATCH("Checker"&amp;ADDRESS(ROW(),COLUMN(),4),L!$A:$A,0)-1,SL,,)</f>
        <v>0</v>
      </c>
    </row>
    <row r="19" spans="1:10" ht="40.5">
      <c r="A19" s="80" t="str">
        <f ca="1">Declaration!B31</f>
        <v>2）コバルト又は天然マイカは製品に残留していますか？</v>
      </c>
      <c r="B19" s="83"/>
      <c r="C19" s="83"/>
      <c r="D19" s="87"/>
      <c r="E19" s="17" t="s">
        <v>15</v>
      </c>
      <c r="F19" s="84"/>
      <c r="J19" s="133"/>
    </row>
    <row r="20" spans="1:10" ht="63.65" customHeight="1">
      <c r="A20" s="81" t="str">
        <f ca="1">Declaration!B32</f>
        <v>コバルト</v>
      </c>
      <c r="B20" s="80">
        <f>Declaration!D32</f>
        <v>0</v>
      </c>
      <c r="C20" s="137" t="str">
        <f t="shared" ref="C20:C21" ca="1" si="5">IF(H20=1,J20,I20)</f>
        <v>記入済</v>
      </c>
      <c r="D20" s="86" t="str">
        <f>IF(H20=1,"Click here to answer question 2 for Cobalt","")</f>
        <v/>
      </c>
      <c r="E20" s="17" t="s">
        <v>15</v>
      </c>
      <c r="F20" s="85">
        <f>IF(OR(B$15="No",B$15="Unknown",B$15="Not applicable for this declaration"),0,1)</f>
        <v>0</v>
      </c>
      <c r="G20" s="63">
        <f>IF(B20=0,1,0)</f>
        <v>1</v>
      </c>
      <c r="H20" s="64">
        <f>F20*G20</f>
        <v>0</v>
      </c>
      <c r="I20" s="132" t="str">
        <f ca="1">OFFSET(L!$C$1,MATCH("Checker"&amp;"Comp",L!$A:$A,0)-1,SL,,)</f>
        <v>記入済</v>
      </c>
      <c r="J20" s="16" t="str">
        <f ca="1">OFFSET(L!$C$1,MATCH("Checker"&amp;ADDRESS(ROW(),COLUMN(),4),L!$A:$A,0)-1,SL,,)</f>
        <v>コバルトが貴社製品の製造に必要で、申告されている最終製品内に含まれる場合は、「申告（Declaration）」タブのD32セルで申告してください</v>
      </c>
    </row>
    <row r="21" spans="1:10" ht="50.15" customHeight="1">
      <c r="A21" s="81" t="str">
        <f ca="1">Declaration!B33</f>
        <v>マイカ</v>
      </c>
      <c r="B21" s="80">
        <f>Declaration!D33</f>
        <v>0</v>
      </c>
      <c r="C21" s="137" t="str">
        <f t="shared" ca="1" si="5"/>
        <v>記入済</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記入済</v>
      </c>
      <c r="J21" s="16" t="str">
        <f ca="1">OFFSET(L!$C$1,MATCH("Checker"&amp;ADDRESS(ROW(),COLUMN(),4),L!$A:$A,0)-1,SL,,)</f>
        <v>マイカが貴社製品の製造に必要で、申告されている最終製品内に含まれる場合は、「申告（Declaration）」タブのD33セルで申告してください</v>
      </c>
    </row>
    <row r="22" spans="1:10" ht="81">
      <c r="A22" s="80" t="str">
        <f ca="1">Declaration!B37</f>
        <v xml:space="preserve">3）貴社サプライチェーン内の製錬業者又は加工業者のいずれかが、紛争地域および高リスク地域をコバルト又は天然マイカの原産地としていますか？（OECDデュー・ディリジェンスガイダンスの「定義（Definitions）」タブを参照） (*)
</v>
      </c>
      <c r="B22" s="83"/>
      <c r="C22" s="83"/>
      <c r="D22" s="87"/>
      <c r="E22" s="17" t="s">
        <v>15</v>
      </c>
      <c r="F22" s="84"/>
      <c r="J22" s="133"/>
    </row>
    <row r="23" spans="1:10" ht="49.5" customHeight="1">
      <c r="A23" s="81" t="str">
        <f ca="1">Declaration!B38</f>
        <v>コバルト</v>
      </c>
      <c r="B23" s="80">
        <f>Declaration!D38</f>
        <v>0</v>
      </c>
      <c r="C23" s="137" t="str">
        <f t="shared" ca="1" si="3"/>
        <v>記入済</v>
      </c>
      <c r="D23" s="195" t="str">
        <f>IF(H23=1,"Click here to answer question 3 for Cobalt","")</f>
        <v/>
      </c>
      <c r="E23" s="17" t="s">
        <v>15</v>
      </c>
      <c r="F23" s="85">
        <f>IF(OR(B$15="No",B$15="Unknown",B$15="Not applicable for this declaration",B$20="No",B$20="Unknown",B$20="Not applicable for this declaration"),0,1)</f>
        <v>0</v>
      </c>
      <c r="G23" s="63">
        <f t="shared" ref="G23:G58" si="8">IF(B23=0,1,0)</f>
        <v>1</v>
      </c>
      <c r="H23" s="64">
        <f t="shared" ref="H23:H58" si="9">F23*G23</f>
        <v>0</v>
      </c>
      <c r="I23" s="132" t="str">
        <f ca="1">OFFSET(L!$C$1,MATCH("Checker"&amp;"Comp",L!$A:$A,0)-1,SL,,)</f>
        <v>記入済</v>
      </c>
      <c r="J23" s="16" t="str">
        <f ca="1">OFFSET(L!$C$1,MATCH("Checker"&amp;ADDRESS(ROW(),COLUMN(),4),L!$A:$A,0)-1,SL,,)</f>
        <v>本調査回答で申告された製品範囲内で使用されるコバルトが、紛争地域および高リスク地域を原産としている場合、「申告（Declaration）」タブのD38セルで申告してください</v>
      </c>
    </row>
    <row r="24" spans="1:10" ht="54" customHeight="1">
      <c r="A24" s="81" t="str">
        <f ca="1">Declaration!B39</f>
        <v>マイカ</v>
      </c>
      <c r="B24" s="80">
        <f>Declaration!D39</f>
        <v>0</v>
      </c>
      <c r="C24" s="137" t="str">
        <f t="shared" ca="1" si="3"/>
        <v>記入済</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記入済</v>
      </c>
      <c r="J24" s="16" t="str">
        <f ca="1">OFFSET(L!$C$1,MATCH("Checker"&amp;ADDRESS(ROW(),COLUMN(),4),L!$A:$A,0)-1,SL,,)</f>
        <v>本調査回答で申告された製品範囲内で使用されるマイカが、紛争地域および高リスク地域を原産としている場合、「申告（Declaration）」タブのD39セルで申告してください</v>
      </c>
    </row>
    <row r="25" spans="1:10" ht="41" hidden="1">
      <c r="A25" s="81">
        <f ca="1">Declaration!B40</f>
        <v>0</v>
      </c>
      <c r="B25" s="80">
        <f>Declaration!D40</f>
        <v>0</v>
      </c>
      <c r="C25" s="137" t="str">
        <f t="shared" ca="1" si="3"/>
        <v>記入済</v>
      </c>
      <c r="D25" s="88" t="str">
        <f>IF(H25=1,"Click here to answer question 3 for Gold","")</f>
        <v/>
      </c>
      <c r="E25" s="17" t="s">
        <v>15</v>
      </c>
      <c r="F25" s="85">
        <f>IF(B$17="No",0,1)</f>
        <v>0</v>
      </c>
      <c r="G25" s="63">
        <f t="shared" si="8"/>
        <v>1</v>
      </c>
      <c r="H25" s="64">
        <f t="shared" si="9"/>
        <v>0</v>
      </c>
      <c r="I25" s="132" t="str">
        <f ca="1">OFFSET(L!$C$1,MATCH("Checker"&amp;"Comp",L!$A:$A,0)-1,SL,,)</f>
        <v>記入済</v>
      </c>
      <c r="J25" s="16" t="e">
        <f ca="1">OFFSET(L!$C$1,MATCH("Checker"&amp;ADDRESS(ROW(),COLUMN(),4),L!$A:$A,0)-1,SL,,)</f>
        <v>#N/A</v>
      </c>
    </row>
    <row r="26" spans="1:10" ht="41" hidden="1">
      <c r="A26" s="81">
        <f ca="1">Declaration!B41</f>
        <v>0</v>
      </c>
      <c r="B26" s="80">
        <f>Declaration!D41</f>
        <v>0</v>
      </c>
      <c r="C26" s="137" t="str">
        <f t="shared" ca="1" si="3"/>
        <v>記入済</v>
      </c>
      <c r="D26" s="88" t="str">
        <f>IF(H26=1,"Click here to answer question 3 for Tungsten","")</f>
        <v/>
      </c>
      <c r="E26" s="17" t="s">
        <v>15</v>
      </c>
      <c r="F26" s="85">
        <f>IF(B$18="No",0,1)</f>
        <v>0</v>
      </c>
      <c r="G26" s="63">
        <f t="shared" si="8"/>
        <v>1</v>
      </c>
      <c r="H26" s="64">
        <f t="shared" si="9"/>
        <v>0</v>
      </c>
      <c r="I26" s="132" t="str">
        <f ca="1">OFFSET(L!$C$1,MATCH("Checker"&amp;"Comp",L!$A:$A,0)-1,SL,,)</f>
        <v>記入済</v>
      </c>
      <c r="J26" s="16" t="e">
        <f ca="1">OFFSET(L!$C$1,MATCH("Checker"&amp;ADDRESS(ROW(),COLUMN(),4),L!$A:$A,0)-1,SL,,)</f>
        <v>#N/A</v>
      </c>
    </row>
    <row r="27" spans="1:10" ht="40.5">
      <c r="A27" s="80" t="str">
        <f ca="1">Declaration!B43</f>
        <v>4）コバルトは全て、再生利用品又はスクラップ起源から調達していますか？</v>
      </c>
      <c r="B27" s="83"/>
      <c r="C27" s="83"/>
      <c r="D27" s="87"/>
      <c r="E27" s="17" t="s">
        <v>15</v>
      </c>
      <c r="F27" s="84"/>
      <c r="J27" s="133"/>
    </row>
    <row r="28" spans="1:10" ht="59.5" customHeight="1">
      <c r="A28" s="81" t="str">
        <f ca="1">Declaration!B44</f>
        <v>コバルト</v>
      </c>
      <c r="B28" s="80">
        <f>Declaration!D44</f>
        <v>0</v>
      </c>
      <c r="C28" s="137" t="str">
        <f ca="1">IF(H28=1,J28,I28)</f>
        <v>記入済</v>
      </c>
      <c r="D28" s="195" t="str">
        <f>IF(H28=1,"Click here to answer question 4 for Cobalt","")</f>
        <v/>
      </c>
      <c r="E28" s="17" t="s">
        <v>15</v>
      </c>
      <c r="F28" s="85">
        <f>F23</f>
        <v>0</v>
      </c>
      <c r="G28" s="63">
        <f>IF(B28=0,1,0)</f>
        <v>1</v>
      </c>
      <c r="H28" s="64">
        <f>F28*G28</f>
        <v>0</v>
      </c>
      <c r="I28" s="132" t="str">
        <f ca="1">OFFSET(L!$C$1,MATCH("Checker"&amp;"Comp",L!$A:$A,0)-1,SL,,)</f>
        <v>記入済</v>
      </c>
      <c r="J28" s="133" t="str">
        <f ca="1">OFFSET(L!$C$1,MATCH("Checker"&amp;ADDRESS(ROW(),COLUMN(),4),L!$A:$A,0)-1,SL,,)</f>
        <v>本調査回答で申告された製品範囲内で使用されるコバルトの100%が再生利用品およびスクラップ起源を由来としている場合は、「申告（Declaration）」タブのD44セルに申告してください</v>
      </c>
    </row>
    <row r="29" spans="1:10" ht="48.65" hidden="1" customHeight="1">
      <c r="A29" s="81">
        <f>Declaration!B45</f>
        <v>0</v>
      </c>
      <c r="B29" s="80">
        <f>Declaration!D45</f>
        <v>0</v>
      </c>
      <c r="C29" s="137" t="str">
        <f ca="1">IF(H29=1,J29,I29)</f>
        <v>記入済</v>
      </c>
      <c r="D29" s="88" t="str">
        <f>IF(H29=1,"Click here to answer question 4 for Mica","")</f>
        <v/>
      </c>
      <c r="E29" s="17" t="s">
        <v>15</v>
      </c>
      <c r="F29" s="85"/>
      <c r="G29" s="63">
        <f>IF(B29=0,1,0)</f>
        <v>1</v>
      </c>
      <c r="H29" s="64">
        <f>F29*G29</f>
        <v>0</v>
      </c>
      <c r="I29" s="132" t="str">
        <f ca="1">OFFSET(L!$C$1,MATCH("Checker"&amp;"Comp",L!$A:$A,0)-1,SL,,)</f>
        <v>記入済</v>
      </c>
      <c r="J29" s="133" t="str">
        <f ca="1">OFFSET(L!$C$1,MATCH("Checker"&amp;ADDRESS(ROW(),COLUMN(),4),L!$A:$A,0)-1,SL,,)</f>
        <v>本調査回答で申告された製品範囲内で使用されるマイカの100%が再生利用品およびスクラップ起源を由来としている場合は、「申告（Declaration）」タブのD45セルに申告してください</v>
      </c>
    </row>
    <row r="30" spans="1:10" ht="41" hidden="1">
      <c r="A30" s="81">
        <f ca="1">Declaration!B46</f>
        <v>0</v>
      </c>
      <c r="B30" s="80">
        <f>Declaration!D46</f>
        <v>0</v>
      </c>
      <c r="C30" s="137" t="str">
        <f ca="1">IF(H30=1,J30,I30)</f>
        <v>記入済</v>
      </c>
      <c r="D30" s="88" t="str">
        <f>IF(H30=1,"Click here to answer question 4 for Gold","")</f>
        <v/>
      </c>
      <c r="E30" s="17" t="s">
        <v>15</v>
      </c>
      <c r="F30" s="85">
        <f>F25</f>
        <v>0</v>
      </c>
      <c r="G30" s="63">
        <f>IF(B30=0,1,0)</f>
        <v>1</v>
      </c>
      <c r="H30" s="64">
        <f>F30*G30</f>
        <v>0</v>
      </c>
      <c r="I30" s="132" t="str">
        <f ca="1">OFFSET(L!$C$1,MATCH("Checker"&amp;"Comp",L!$A:$A,0)-1,SL,,)</f>
        <v>記入済</v>
      </c>
      <c r="J30" s="133" t="e">
        <f ca="1">OFFSET(L!$C$1,MATCH("Checker"&amp;ADDRESS(ROW(),COLUMN(),4),L!$A:$A,0)-1,SL,,)</f>
        <v>#N/A</v>
      </c>
    </row>
    <row r="31" spans="1:10" ht="41" hidden="1">
      <c r="A31" s="81">
        <f ca="1">Declaration!B47</f>
        <v>0</v>
      </c>
      <c r="B31" s="80">
        <f>Declaration!D47</f>
        <v>0</v>
      </c>
      <c r="C31" s="137" t="str">
        <f ca="1">IF(H31=1,J31,I31)</f>
        <v>記入済</v>
      </c>
      <c r="D31" s="88" t="str">
        <f>IF(H31=1,"Click here to answer question 4 for Tungsten","")</f>
        <v/>
      </c>
      <c r="E31" s="17" t="s">
        <v>15</v>
      </c>
      <c r="F31" s="85">
        <f>F26</f>
        <v>0</v>
      </c>
      <c r="G31" s="63">
        <f>IF(B31=0,1,0)</f>
        <v>1</v>
      </c>
      <c r="H31" s="64">
        <f>F31*G31</f>
        <v>0</v>
      </c>
      <c r="I31" s="132" t="str">
        <f ca="1">OFFSET(L!$C$1,MATCH("Checker"&amp;"Comp",L!$A:$A,0)-1,SL,,)</f>
        <v>記入済</v>
      </c>
      <c r="J31" s="133" t="e">
        <f ca="1">OFFSET(L!$C$1,MATCH("Checker"&amp;ADDRESS(ROW(),COLUMN(),4),L!$A:$A,0)-1,SL,,)</f>
        <v>#N/A</v>
      </c>
    </row>
    <row r="32" spans="1:10" ht="40.5">
      <c r="A32" s="80" t="str">
        <f ca="1">Declaration!B49</f>
        <v>5）サプライチェーン調査に回答した関連するサプライヤーは何パーセントですか？</v>
      </c>
      <c r="B32" s="83"/>
      <c r="C32" s="83"/>
      <c r="D32" s="87"/>
      <c r="E32" s="17" t="s">
        <v>15</v>
      </c>
      <c r="F32" s="84"/>
    </row>
    <row r="33" spans="1:10" ht="27.5">
      <c r="A33" s="81" t="str">
        <f ca="1">Declaration!B50</f>
        <v>コバルト</v>
      </c>
      <c r="B33" s="80">
        <f>Declaration!D50</f>
        <v>0</v>
      </c>
      <c r="C33" s="137" t="str">
        <f t="shared" ca="1" si="3"/>
        <v>記入済</v>
      </c>
      <c r="D33" s="232" t="str">
        <f>IF(H33=1,"Click here to answer question 5 for Cobalt","")</f>
        <v/>
      </c>
      <c r="E33" s="17" t="s">
        <v>18</v>
      </c>
      <c r="F33" s="85">
        <f>F23</f>
        <v>0</v>
      </c>
      <c r="G33" s="63">
        <f t="shared" si="8"/>
        <v>1</v>
      </c>
      <c r="H33" s="64">
        <f t="shared" si="9"/>
        <v>0</v>
      </c>
      <c r="I33" s="132" t="str">
        <f ca="1">OFFSET(L!$C$1,MATCH("Checker"&amp;"Comp",L!$A:$A,0)-1,SL,,)</f>
        <v>記入済</v>
      </c>
      <c r="J33" s="16" t="str">
        <f ca="1">OFFSET(L!$C$1,MATCH("Checker"&amp;ADDRESS(ROW(),COLUMN(),4),L!$A:$A,0)-1,SL,,)</f>
        <v>サプライヤーの製錬業者情報の回答率を割合（%）で「申告（Declaration）」タブのD50セルに記入してください</v>
      </c>
    </row>
    <row r="34" spans="1:10" ht="27.5">
      <c r="A34" s="81" t="str">
        <f ca="1">Declaration!B51</f>
        <v>マイカ</v>
      </c>
      <c r="B34" s="80">
        <f>Declaration!D51</f>
        <v>0</v>
      </c>
      <c r="C34" s="137" t="str">
        <f t="shared" ca="1" si="3"/>
        <v>記入済</v>
      </c>
      <c r="D34" s="86" t="str">
        <f>IF(H34=1,"Click here to answer question 5 for Mica","")</f>
        <v/>
      </c>
      <c r="E34" s="17" t="s">
        <v>18</v>
      </c>
      <c r="F34" s="85">
        <f>F24</f>
        <v>0</v>
      </c>
      <c r="G34" s="63">
        <f t="shared" si="8"/>
        <v>1</v>
      </c>
      <c r="H34" s="64">
        <f t="shared" si="9"/>
        <v>0</v>
      </c>
      <c r="I34" s="132" t="str">
        <f ca="1">OFFSET(L!$C$1,MATCH("Checker"&amp;"Comp",L!$A:$A,0)-1,SL,,)</f>
        <v>記入済</v>
      </c>
      <c r="J34" s="16" t="str">
        <f ca="1">OFFSET(L!$C$1,MATCH("Checker"&amp;ADDRESS(ROW(),COLUMN(),4),L!$A:$A,0)-1,SL,,)</f>
        <v>サプライヤーの製錬業者情報の回答率を割合（%）で「申告（Declaration）」タブのD51セルに記入してください</v>
      </c>
    </row>
    <row r="35" spans="1:10" ht="27.5" hidden="1">
      <c r="A35" s="81">
        <f ca="1">Declaration!B52</f>
        <v>0</v>
      </c>
      <c r="B35" s="80">
        <f>Declaration!D52</f>
        <v>0</v>
      </c>
      <c r="C35" s="137" t="str">
        <f t="shared" ca="1" si="3"/>
        <v>記入済</v>
      </c>
      <c r="D35" s="86" t="str">
        <f>IF(H35=1,"Click here to answer question 5 for Gold","")</f>
        <v/>
      </c>
      <c r="E35" s="17" t="s">
        <v>18</v>
      </c>
      <c r="F35" s="85">
        <f>F25</f>
        <v>0</v>
      </c>
      <c r="G35" s="63">
        <f t="shared" si="8"/>
        <v>1</v>
      </c>
      <c r="H35" s="64">
        <f t="shared" si="9"/>
        <v>0</v>
      </c>
      <c r="I35" s="132" t="str">
        <f ca="1">OFFSET(L!$C$1,MATCH("Checker"&amp;"Comp",L!$A:$A,0)-1,SL,,)</f>
        <v>記入済</v>
      </c>
      <c r="J35" s="16" t="e">
        <f ca="1">OFFSET(L!$C$1,MATCH("Checker"&amp;ADDRESS(ROW(),COLUMN(),4),L!$A:$A,0)-1,SL,,)</f>
        <v>#N/A</v>
      </c>
    </row>
    <row r="36" spans="1:10" ht="27.5" hidden="1">
      <c r="A36" s="81">
        <f ca="1">Declaration!B53</f>
        <v>0</v>
      </c>
      <c r="B36" s="80">
        <f>Declaration!D53</f>
        <v>0</v>
      </c>
      <c r="C36" s="137" t="str">
        <f t="shared" ca="1" si="3"/>
        <v>記入済</v>
      </c>
      <c r="D36" s="86" t="str">
        <f>IF(H36=1,"Click here to answer question 5 for Tungsten","")</f>
        <v/>
      </c>
      <c r="E36" s="17" t="s">
        <v>18</v>
      </c>
      <c r="F36" s="85">
        <f>F26</f>
        <v>0</v>
      </c>
      <c r="G36" s="63">
        <f t="shared" si="8"/>
        <v>1</v>
      </c>
      <c r="H36" s="64">
        <f t="shared" si="9"/>
        <v>0</v>
      </c>
      <c r="I36" s="132" t="str">
        <f ca="1">OFFSET(L!$C$1,MATCH("Checker"&amp;"Comp",L!$A:$A,0)-1,SL,,)</f>
        <v>記入済</v>
      </c>
      <c r="J36" s="16" t="e">
        <f ca="1">OFFSET(L!$C$1,MATCH("Checker"&amp;ADDRESS(ROW(),COLUMN(),4),L!$A:$A,0)-1,SL,,)</f>
        <v>#N/A</v>
      </c>
    </row>
    <row r="37" spans="1:10" ht="54">
      <c r="A37" s="80" t="str">
        <f ca="1">Declaration!B55</f>
        <v>6）貴社のサプライチェーンにコバルト又は天然マイカを供給する全ての製錬業者又は加工業者を特定しましたか？</v>
      </c>
      <c r="B37" s="83"/>
      <c r="C37" s="83"/>
      <c r="D37" s="87"/>
      <c r="E37" s="17" t="s">
        <v>13</v>
      </c>
      <c r="F37" s="84"/>
    </row>
    <row r="38" spans="1:10" ht="54.5">
      <c r="A38" s="81" t="str">
        <f ca="1">Declaration!B56</f>
        <v>コバルト</v>
      </c>
      <c r="B38" s="80">
        <f>Declaration!D56</f>
        <v>0</v>
      </c>
      <c r="C38" s="137" t="str">
        <f t="shared" ca="1" si="3"/>
        <v>記入済</v>
      </c>
      <c r="D38" s="232" t="str">
        <f>IF(H38=1,"Click here to answer question 6 for Cobalt","")</f>
        <v/>
      </c>
      <c r="E38" s="17" t="s">
        <v>13</v>
      </c>
      <c r="F38" s="85">
        <f>F23</f>
        <v>0</v>
      </c>
      <c r="G38" s="63">
        <f t="shared" si="8"/>
        <v>1</v>
      </c>
      <c r="H38" s="64">
        <f t="shared" si="9"/>
        <v>0</v>
      </c>
      <c r="I38" s="132" t="str">
        <f ca="1">OFFSET(L!$C$1,MATCH("Checker"&amp;"Comp",L!$A:$A,0)-1,SL,,)</f>
        <v>記入済</v>
      </c>
      <c r="J38" s="16" t="str">
        <f ca="1">OFFSET(L!$C$1,MATCH("Checker"&amp;ADDRESS(ROW(),COLUMN(),4),L!$A:$A,0)-1,SL,,)</f>
        <v>申告範囲内で全ての製錬業者名が本調査回答で提供された場合は、「申告」タブのD56セルに申告してください</v>
      </c>
    </row>
    <row r="39" spans="1:10" ht="54.5">
      <c r="A39" s="81" t="str">
        <f ca="1">Declaration!B57</f>
        <v>マイカ</v>
      </c>
      <c r="B39" s="80">
        <f>Declaration!D57</f>
        <v>0</v>
      </c>
      <c r="C39" s="137" t="str">
        <f t="shared" ca="1" si="3"/>
        <v>記入済</v>
      </c>
      <c r="D39" s="88" t="str">
        <f>IF(H39=1,"Click here to answer question 6 for Mica","")</f>
        <v/>
      </c>
      <c r="E39" s="17" t="s">
        <v>13</v>
      </c>
      <c r="F39" s="85">
        <f>F24</f>
        <v>0</v>
      </c>
      <c r="G39" s="63">
        <f t="shared" si="8"/>
        <v>1</v>
      </c>
      <c r="H39" s="64">
        <f t="shared" si="9"/>
        <v>0</v>
      </c>
      <c r="I39" s="132" t="str">
        <f ca="1">OFFSET(L!$C$1,MATCH("Checker"&amp;"Comp",L!$A:$A,0)-1,SL,,)</f>
        <v>記入済</v>
      </c>
      <c r="J39" s="16" t="str">
        <f ca="1">OFFSET(L!$C$1,MATCH("Checker"&amp;ADDRESS(ROW(),COLUMN(),4),L!$A:$A,0)-1,SL,,)</f>
        <v>申告範囲内で全ての製錬業者名が本調査回答で提供された場合は、「申告」タブのD57セルに申告してください</v>
      </c>
    </row>
    <row r="40" spans="1:10" ht="54.5" hidden="1">
      <c r="A40" s="81">
        <f ca="1">Declaration!B58</f>
        <v>0</v>
      </c>
      <c r="B40" s="80">
        <f>Declaration!D58</f>
        <v>0</v>
      </c>
      <c r="C40" s="137" t="str">
        <f t="shared" ca="1" si="3"/>
        <v>記入済</v>
      </c>
      <c r="D40" s="88" t="str">
        <f>IF(H40=1,"Click here to answer question 6 for Gold","")</f>
        <v/>
      </c>
      <c r="E40" s="17" t="s">
        <v>13</v>
      </c>
      <c r="F40" s="85">
        <f>F25</f>
        <v>0</v>
      </c>
      <c r="G40" s="63">
        <f t="shared" si="8"/>
        <v>1</v>
      </c>
      <c r="H40" s="64">
        <f t="shared" si="9"/>
        <v>0</v>
      </c>
      <c r="I40" s="132" t="str">
        <f ca="1">OFFSET(L!$C$1,MATCH("Checker"&amp;"Comp",L!$A:$A,0)-1,SL,,)</f>
        <v>記入済</v>
      </c>
      <c r="J40" s="16" t="e">
        <f ca="1">OFFSET(L!$C$1,MATCH("Checker"&amp;ADDRESS(ROW(),COLUMN(),4),L!$A:$A,0)-1,SL,,)</f>
        <v>#N/A</v>
      </c>
    </row>
    <row r="41" spans="1:10" ht="54.5" hidden="1">
      <c r="A41" s="81">
        <f ca="1">Declaration!B59</f>
        <v>0</v>
      </c>
      <c r="B41" s="80">
        <f>Declaration!D59</f>
        <v>0</v>
      </c>
      <c r="C41" s="137" t="str">
        <f t="shared" ca="1" si="3"/>
        <v>記入済</v>
      </c>
      <c r="D41" s="88" t="str">
        <f>IF(H41=1,"Click here to answer question 6 for Tungsten","")</f>
        <v/>
      </c>
      <c r="E41" s="17" t="s">
        <v>13</v>
      </c>
      <c r="F41" s="85">
        <f>F26</f>
        <v>0</v>
      </c>
      <c r="G41" s="63">
        <f t="shared" si="8"/>
        <v>1</v>
      </c>
      <c r="H41" s="64">
        <f t="shared" si="9"/>
        <v>0</v>
      </c>
      <c r="I41" s="132" t="str">
        <f ca="1">OFFSET(L!$C$1,MATCH("Checker"&amp;"Comp",L!$A:$A,0)-1,SL,,)</f>
        <v>記入済</v>
      </c>
      <c r="J41" s="16" t="e">
        <f ca="1">OFFSET(L!$C$1,MATCH("Checker"&amp;ADDRESS(ROW(),COLUMN(),4),L!$A:$A,0)-1,SL,,)</f>
        <v>#N/A</v>
      </c>
    </row>
    <row r="42" spans="1:10" ht="67.5">
      <c r="A42" s="80" t="str">
        <f ca="1">Declaration!B61</f>
        <v>7）貴社は受領した該当する全ての製錬業者又は加工業者情報を、この申告で報告していますか？</v>
      </c>
      <c r="B42" s="83"/>
      <c r="C42" s="83"/>
      <c r="D42" s="87"/>
      <c r="E42" s="17" t="s">
        <v>16</v>
      </c>
      <c r="F42" s="84"/>
    </row>
    <row r="43" spans="1:10" ht="41">
      <c r="A43" s="81" t="str">
        <f ca="1">Declaration!B62</f>
        <v>コバルト</v>
      </c>
      <c r="B43" s="80">
        <f>Declaration!D62</f>
        <v>0</v>
      </c>
      <c r="C43" s="137" t="str">
        <f t="shared" ca="1" si="3"/>
        <v>記入済</v>
      </c>
      <c r="D43" s="232" t="str">
        <f>IF(H43=1,"Click here to answer question 7 for Cobalt","")</f>
        <v/>
      </c>
      <c r="E43" s="17" t="s">
        <v>15</v>
      </c>
      <c r="F43" s="85">
        <f>F23</f>
        <v>0</v>
      </c>
      <c r="G43" s="63">
        <f t="shared" si="8"/>
        <v>1</v>
      </c>
      <c r="H43" s="64">
        <f t="shared" si="9"/>
        <v>0</v>
      </c>
      <c r="I43" s="132" t="str">
        <f ca="1">OFFSET(L!$C$1,MATCH("Checker"&amp;"Comp",L!$A:$A,0)-1,SL,,)</f>
        <v>記入済</v>
      </c>
      <c r="J43" s="16" t="str">
        <f ca="1">OFFSET(L!$C$1,MATCH("Checker"&amp;ADDRESS(ROW(),COLUMN(),4),L!$A:$A,0)-1,SL,,)</f>
        <v>全ての該当するコバルト製錬業者情報が提供された場合は、「申告（Declaration）」タブのD62セルに申告してください</v>
      </c>
    </row>
    <row r="44" spans="1:10" ht="41">
      <c r="A44" s="81" t="str">
        <f ca="1">Declaration!B63</f>
        <v>マイカ</v>
      </c>
      <c r="B44" s="80">
        <f>Declaration!D63</f>
        <v>0</v>
      </c>
      <c r="C44" s="137" t="str">
        <f t="shared" ca="1" si="3"/>
        <v>記入済</v>
      </c>
      <c r="D44" s="89" t="str">
        <f>IF(H44=1,"Click here to answer question 7 for Mica","")</f>
        <v/>
      </c>
      <c r="E44" s="17" t="s">
        <v>15</v>
      </c>
      <c r="F44" s="85">
        <f>F24</f>
        <v>0</v>
      </c>
      <c r="G44" s="63">
        <f t="shared" si="8"/>
        <v>1</v>
      </c>
      <c r="H44" s="64">
        <f t="shared" si="9"/>
        <v>0</v>
      </c>
      <c r="I44" s="132" t="str">
        <f ca="1">OFFSET(L!$C$1,MATCH("Checker"&amp;"Comp",L!$A:$A,0)-1,SL,,)</f>
        <v>記入済</v>
      </c>
      <c r="J44" s="16" t="str">
        <f ca="1">OFFSET(L!$C$1,MATCH("Checker"&amp;ADDRESS(ROW(),COLUMN(),4),L!$A:$A,0)-1,SL,,)</f>
        <v>全ての該当するマイカ加工業者情報が提供された場合は、「申告（Declaration）」タブのD63セルに申告してください</v>
      </c>
    </row>
    <row r="45" spans="1:10" ht="39" hidden="1" customHeight="1">
      <c r="A45" s="81">
        <f ca="1">Declaration!B64</f>
        <v>0</v>
      </c>
      <c r="B45" s="80">
        <f>Declaration!D64</f>
        <v>0</v>
      </c>
      <c r="C45" s="137" t="str">
        <f t="shared" ca="1" si="3"/>
        <v>記入済</v>
      </c>
      <c r="D45" s="89" t="str">
        <f>IF(H45=1,"Click here to answer question 7 for Gold","")</f>
        <v/>
      </c>
      <c r="E45" s="17" t="s">
        <v>15</v>
      </c>
      <c r="F45" s="85">
        <f>F25</f>
        <v>0</v>
      </c>
      <c r="G45" s="63">
        <f t="shared" si="8"/>
        <v>1</v>
      </c>
      <c r="H45" s="64">
        <f t="shared" si="9"/>
        <v>0</v>
      </c>
      <c r="I45" s="132" t="str">
        <f ca="1">OFFSET(L!$C$1,MATCH("Checker"&amp;"Comp",L!$A:$A,0)-1,SL,,)</f>
        <v>記入済</v>
      </c>
      <c r="J45" s="16" t="s">
        <v>56</v>
      </c>
    </row>
    <row r="46" spans="1:10" ht="39" hidden="1" customHeight="1">
      <c r="A46" s="81">
        <f ca="1">Declaration!B65</f>
        <v>0</v>
      </c>
      <c r="B46" s="80">
        <f>Declaration!D65</f>
        <v>0</v>
      </c>
      <c r="C46" s="137" t="str">
        <f t="shared" ca="1" si="3"/>
        <v>記入済</v>
      </c>
      <c r="D46" s="89" t="str">
        <f>IF(H46=1,"Click here to answer question 7 for Tungsten","")</f>
        <v/>
      </c>
      <c r="E46" s="17" t="s">
        <v>15</v>
      </c>
      <c r="F46" s="85">
        <f>F26</f>
        <v>0</v>
      </c>
      <c r="G46" s="63">
        <f t="shared" si="8"/>
        <v>1</v>
      </c>
      <c r="H46" s="64">
        <f t="shared" si="9"/>
        <v>0</v>
      </c>
      <c r="I46" s="132" t="str">
        <f ca="1">OFFSET(L!$C$1,MATCH("Checker"&amp;"Comp",L!$A:$A,0)-1,SL,,)</f>
        <v>記入済</v>
      </c>
    </row>
    <row r="47" spans="1:10" ht="27">
      <c r="A47" s="80" t="str">
        <f ca="1">Declaration!B68</f>
        <v>質問</v>
      </c>
      <c r="B47" s="83"/>
      <c r="C47" s="83"/>
      <c r="D47" s="87"/>
      <c r="E47" s="17" t="s">
        <v>18</v>
      </c>
      <c r="F47" s="84"/>
      <c r="G47" s="84"/>
      <c r="H47" s="84"/>
    </row>
    <row r="48" spans="1:10" ht="41">
      <c r="A48" s="80" t="str">
        <f ca="1">Declaration!B69</f>
        <v>A. 責任ある鉱物調達方針を確定しましたか？</v>
      </c>
      <c r="B48" s="80">
        <f>Declaration!D69</f>
        <v>0</v>
      </c>
      <c r="C48" s="137" t="str">
        <f t="shared" ca="1" si="3"/>
        <v>記入済</v>
      </c>
      <c r="D48" s="230" t="str">
        <f>IF(H48=1,"Click here to answer question (A)","")</f>
        <v/>
      </c>
      <c r="E48" s="17" t="s">
        <v>15</v>
      </c>
      <c r="F48" s="85">
        <f>IF(SUM(F$23:F$24)=0,0,1)</f>
        <v>0</v>
      </c>
      <c r="G48" s="63">
        <f t="shared" si="8"/>
        <v>1</v>
      </c>
      <c r="H48" s="64">
        <f t="shared" si="9"/>
        <v>0</v>
      </c>
      <c r="I48" s="132" t="str">
        <f ca="1">OFFSET(L!$C$1,MATCH("Checker"&amp;"Comp",L!$A:$A,0)-1,SL,,)</f>
        <v>記入済</v>
      </c>
      <c r="J48" s="16" t="str">
        <f ca="1">OFFSET(L!$C$1,MATCH("Checker"&amp;ADDRESS(ROW(),COLUMN(),4),L!$A:$A,0)-1,SL,,)</f>
        <v>貴社に、責任ある鉱物調達方針がある場合は、「申告（Declaration）」タブのD69セルに回答してください</v>
      </c>
    </row>
    <row r="49" spans="1:12" ht="41">
      <c r="A49" s="80" t="str">
        <f ca="1">Declaration!B71</f>
        <v>B.その責任ある鉱物調達方針は、貴社のホームページで閲覧できますか？（回答が「はい」の場合、その方針が掲載されているURLをコメント欄に記入する）</v>
      </c>
      <c r="B49" s="80">
        <f>Declaration!D71</f>
        <v>0</v>
      </c>
      <c r="C49" s="137" t="str">
        <f ca="1">IF(H49=1,J49,I49)</f>
        <v>記入済</v>
      </c>
      <c r="D49" s="195" t="str">
        <f>IF(H49=1,"Click here to answer question (B)","")</f>
        <v/>
      </c>
      <c r="E49" s="17" t="s">
        <v>15</v>
      </c>
      <c r="F49" s="85">
        <f t="shared" ref="F49:F58" si="10">F$48</f>
        <v>0</v>
      </c>
      <c r="G49" s="63">
        <f t="shared" si="8"/>
        <v>1</v>
      </c>
      <c r="H49" s="64">
        <f t="shared" si="9"/>
        <v>0</v>
      </c>
      <c r="I49" s="132" t="str">
        <f ca="1">OFFSET(L!$C$1,MATCH("Checker"&amp;"Comp",L!$A:$A,0)-1,SL,,)</f>
        <v>記入済</v>
      </c>
      <c r="J49" s="16" t="str">
        <f ca="1">OFFSET(L!$C$1,MATCH("Checker"&amp;ADDRESS(ROW(),COLUMN(),4),L!$A:$A,0)-1,SL,,)</f>
        <v>貴社に、貴社のウェブサイトで公に利用可能な貴社の責任ある鉱物調達方針がある場合は、「申告（Declaration）」タブのD71セルに回答してください</v>
      </c>
    </row>
    <row r="50" spans="1:12" ht="41">
      <c r="A50" s="80" t="s">
        <v>57</v>
      </c>
      <c r="B50" s="80">
        <f>Declaration!G71</f>
        <v>0</v>
      </c>
      <c r="C50" s="80" t="str">
        <f ca="1">IF(H50=1,J50,I50)</f>
        <v>記入済</v>
      </c>
      <c r="D50" s="206" t="str">
        <f>IF(H50=1,"Click here to answer question (C)","")</f>
        <v/>
      </c>
      <c r="E50" s="17" t="s">
        <v>15</v>
      </c>
      <c r="F50" s="85">
        <f>IF(AND(F49=1,B49="Yes"),1,0)</f>
        <v>0</v>
      </c>
      <c r="G50" s="63">
        <f>IF(LEN(B50)&gt;1,0,1)</f>
        <v>1</v>
      </c>
      <c r="H50" s="64">
        <f>F50*G50</f>
        <v>0</v>
      </c>
      <c r="I50" s="132" t="str">
        <f ca="1">OFFSET(L!$C$1,MATCH("Checker"&amp;"Comp",L!$A:$A,0)-1,SL,,)</f>
        <v>記入済</v>
      </c>
      <c r="J50" s="16" t="str">
        <f ca="1">OFFSET(L!$C$1,MATCH("Checker"&amp;ADDRESS(ROW(),COLUMN(),4),L!$A:$A,0)-1,SL,,)</f>
        <v>質問Bの回答が「Yes」の場合は、申告（Declaration）シートのG71セルにURLを記入してください。URLの形式は「www.companyname.com」にしてください。</v>
      </c>
    </row>
    <row r="51" spans="1:12" ht="67.5" customHeight="1">
      <c r="A51" s="80" t="str">
        <f ca="1">Declaration!B73</f>
        <v>C.貴社は直接サプライヤーに対し、独立民間監査会社の監査プログラムによりデュー・ディリジェンス業務が認証された製錬業者からコバルトを、また認証された加工業者から天然マイカを調達することを要求していますか？</v>
      </c>
      <c r="B51" s="83"/>
      <c r="C51" s="83"/>
      <c r="D51" s="87"/>
      <c r="E51" s="17" t="s">
        <v>15</v>
      </c>
      <c r="F51" s="85"/>
      <c r="G51" s="63"/>
      <c r="H51" s="64"/>
      <c r="I51" s="132"/>
      <c r="J51" s="16" t="e">
        <f ca="1">OFFSET(L!$C$1,MATCH("Checker"&amp;ADDRESS(ROW(),COLUMN(),4),L!$A:$A,0)-1,SL,,)</f>
        <v>#N/A</v>
      </c>
    </row>
    <row r="52" spans="1:12" ht="14.5">
      <c r="A52" s="80" t="str">
        <f ca="1">Declaration!B74</f>
        <v>コバルト</v>
      </c>
      <c r="B52" s="80">
        <f>Declaration!D74</f>
        <v>0</v>
      </c>
      <c r="C52" s="137" t="str">
        <f t="shared" ca="1" si="3"/>
        <v>記入済</v>
      </c>
      <c r="D52" s="195" t="str">
        <f>IF(H52=1,"Click here to answer question (C)","")</f>
        <v/>
      </c>
      <c r="E52" s="17"/>
      <c r="F52" s="85">
        <f>F23*F$48</f>
        <v>0</v>
      </c>
      <c r="G52" s="63">
        <f t="shared" si="8"/>
        <v>1</v>
      </c>
      <c r="H52" s="64">
        <f t="shared" si="9"/>
        <v>0</v>
      </c>
      <c r="I52" s="132" t="str">
        <f ca="1">OFFSET(L!$C$1,MATCH("Checker"&amp;"Comp",L!$A:$A,0)-1,SL,,)</f>
        <v>記入済</v>
      </c>
      <c r="J52" s="16" t="str">
        <f ca="1">OFFSET(L!$C$1,MATCH("Checker"&amp;ADDRESS(ROW(),COLUMN(),4),L!$A:$A,0)-1,SL,,)</f>
        <v>貴社が直接サプライヤーに対し、責任ある鉱物保証プロセス（Responsible Minerals Assurance Process）のような独立した第三者の監査プログラムによりデュー・ディリジェンス業務が認証された製錬業者から、コバルトを調達することを要求する場合は、「申告（Declaration）」タブのD74セルに申告してください</v>
      </c>
    </row>
    <row r="53" spans="1:12" ht="14.5">
      <c r="A53" s="80" t="str">
        <f ca="1">Declaration!B75</f>
        <v>マイカ</v>
      </c>
      <c r="B53" s="80">
        <f>Declaration!D75</f>
        <v>0</v>
      </c>
      <c r="C53" s="137" t="str">
        <f t="shared" ca="1" si="3"/>
        <v>記入済</v>
      </c>
      <c r="D53" s="195" t="str">
        <f>IF(H53=1,"Click here to answer question (C)","")</f>
        <v/>
      </c>
      <c r="E53" s="17"/>
      <c r="F53" s="85">
        <f>F24*F$48</f>
        <v>0</v>
      </c>
      <c r="G53" s="63">
        <f t="shared" si="8"/>
        <v>1</v>
      </c>
      <c r="H53" s="64">
        <f t="shared" si="9"/>
        <v>0</v>
      </c>
      <c r="I53" s="132" t="str">
        <f ca="1">OFFSET(L!$C$1,MATCH("Checker"&amp;"Comp",L!$A:$A,0)-1,SL,,)</f>
        <v>記入済</v>
      </c>
      <c r="J53" s="16" t="str">
        <f ca="1">OFFSET(L!$C$1,MATCH("Checker"&amp;ADDRESS(ROW(),COLUMN(),4),L!$A:$A,0)-1,SL,,)</f>
        <v>貴社は直接サプライヤーに対し、責任ある鉱物保証プロセス（Responsible Minerals Assurance Process）のような独立した第三者の監査プログラムによりデュー・ディリジェンス業務が認証された加工業者から、マイカを調達することを要求する場合は、「申告（Declaration）」タブのD75セルに申告してください</v>
      </c>
    </row>
    <row r="54" spans="1:12" ht="41">
      <c r="A54" s="80" t="str">
        <f ca="1">Declaration!B77</f>
        <v xml:space="preserve">D. 責任ある鉱物調達のためのデュー・ディリジェンス対策を実施していますか？
</v>
      </c>
      <c r="B54" s="80">
        <f>Declaration!D77</f>
        <v>0</v>
      </c>
      <c r="C54" s="137" t="str">
        <f ca="1">IF(H54=1,J54,I54)</f>
        <v>記入済</v>
      </c>
      <c r="D54" s="195" t="str">
        <f>IF(H54=1,"Click here to answer question (D)","")</f>
        <v/>
      </c>
      <c r="E54" s="17" t="s">
        <v>15</v>
      </c>
      <c r="F54" s="85">
        <f t="shared" si="10"/>
        <v>0</v>
      </c>
      <c r="G54" s="63">
        <f t="shared" si="8"/>
        <v>1</v>
      </c>
      <c r="H54" s="64">
        <f t="shared" si="9"/>
        <v>0</v>
      </c>
      <c r="I54" s="132" t="str">
        <f ca="1">OFFSET(L!$C$1,MATCH("Checker"&amp;"Comp",L!$A:$A,0)-1,SL,,)</f>
        <v>記入済</v>
      </c>
      <c r="J54" s="16" t="str">
        <f ca="1">OFFSET(L!$C$1,MATCH("Checker"&amp;ADDRESS(ROW(),COLUMN(),4),L!$A:$A,0)-1,SL,,)</f>
        <v>貴社が責任ある調達のデュー・ディリジェンス対策を実施している場合は、「申告（Declaration）」タブのD77セルに回答してください</v>
      </c>
    </row>
    <row r="55" spans="1:12" ht="41">
      <c r="A55" s="80" t="str">
        <f ca="1">Declaration!B79</f>
        <v>E.貴社は関連するサプライヤーのコバルト及び／又は天然マイカサプライチェーン調査を行っていますか？</v>
      </c>
      <c r="B55" s="80">
        <f>IF(Declaration!D79="No",Declaration!D79,IF(Declaration!D79="Yes, in conformance with IPC1755 (e.g. EMRT)",Declaration!D79,IF(Declaration!D79="Yes, Using Other Format (Describe)",Declaration!G79,0)))</f>
        <v>0</v>
      </c>
      <c r="C55" s="137" t="str">
        <f t="shared" ca="1" si="3"/>
        <v>記入済</v>
      </c>
      <c r="D55" s="195" t="str">
        <f>IF(H55=1,"Click here to answer question (E)","")</f>
        <v/>
      </c>
      <c r="E55" s="17" t="s">
        <v>15</v>
      </c>
      <c r="F55" s="85">
        <f t="shared" si="10"/>
        <v>0</v>
      </c>
      <c r="G55" s="63">
        <f>IF(B55=0,1,0)</f>
        <v>1</v>
      </c>
      <c r="H55" s="64">
        <f t="shared" si="9"/>
        <v>0</v>
      </c>
      <c r="I55" s="132" t="str">
        <f ca="1">OFFSET(L!$C$1,MATCH("Checker"&amp;"Comp",L!$A:$A,0)-1,SL,,)</f>
        <v>記入済</v>
      </c>
      <c r="J55" s="16" t="str">
        <f ca="1">OFFSET(L!$C$1,MATCH("Checker"&amp;ADDRESS(ROW(),COLUMN(),4),L!$A:$A,0)-1,SL,,)</f>
        <v>貴社がコバルト又は天然マイカサプライチェーン調査を実施する場合は、「申告（Declaration）」タブのD79セルに回答してください</v>
      </c>
    </row>
    <row r="56" spans="1:12" ht="38.25" hidden="1" customHeight="1">
      <c r="A56" s="80"/>
      <c r="B56" s="80"/>
      <c r="C56" s="137"/>
      <c r="D56" s="86"/>
      <c r="E56" s="17"/>
      <c r="F56" s="85"/>
      <c r="G56" s="63"/>
      <c r="H56" s="64"/>
      <c r="I56" s="132"/>
    </row>
    <row r="57" spans="1:12" ht="41">
      <c r="A57" s="80" t="str">
        <f ca="1">Declaration!B81</f>
        <v>F.サプライヤーからのデュー・ディリジェンス情報を貴社の期待を基に検証していますか？</v>
      </c>
      <c r="B57" s="80">
        <f>Declaration!D81</f>
        <v>0</v>
      </c>
      <c r="C57" s="137" t="str">
        <f ca="1">IF(H57=1,J57,I57)</f>
        <v>記入済</v>
      </c>
      <c r="D57" s="195" t="str">
        <f>IF(H57=1,"Click here to answer question (F)","")</f>
        <v/>
      </c>
      <c r="E57" s="17" t="s">
        <v>15</v>
      </c>
      <c r="F57" s="85">
        <f t="shared" si="10"/>
        <v>0</v>
      </c>
      <c r="G57" s="63">
        <f>IF(B57=0,1,0)</f>
        <v>1</v>
      </c>
      <c r="H57" s="64">
        <f t="shared" si="9"/>
        <v>0</v>
      </c>
      <c r="I57" s="132" t="str">
        <f ca="1">OFFSET(L!$C$1,MATCH("Checker"&amp;"Comp",L!$A:$A,0)-1,SL,,)</f>
        <v>記入済</v>
      </c>
      <c r="J57" s="16" t="str">
        <f ca="1">OFFSET(L!$C$1,MATCH("Checker"&amp;ADDRESS(ROW(),COLUMN(),4),L!$A:$A,0)-1,SL,,)</f>
        <v>サプライヤーからの回答を貴社の期待と照らして検証する場合は、「申告（Declaration）」タブのD81セルに回答してください</v>
      </c>
    </row>
    <row r="58" spans="1:12" ht="41">
      <c r="A58" s="80" t="str">
        <f ca="1">Declaration!B83</f>
        <v>G. 貴社の検証プロセスには是正措置管理が含まれていますか？</v>
      </c>
      <c r="B58" s="80">
        <f>Declaration!D83</f>
        <v>0</v>
      </c>
      <c r="C58" s="137" t="str">
        <f t="shared" ca="1" si="3"/>
        <v>記入済</v>
      </c>
      <c r="D58" s="195" t="str">
        <f>IF(H58=1,"Click here to answer question (G)","")</f>
        <v/>
      </c>
      <c r="E58" s="17" t="s">
        <v>15</v>
      </c>
      <c r="F58" s="85">
        <f t="shared" si="10"/>
        <v>0</v>
      </c>
      <c r="G58" s="63">
        <f t="shared" si="8"/>
        <v>1</v>
      </c>
      <c r="H58" s="64">
        <f t="shared" si="9"/>
        <v>0</v>
      </c>
      <c r="I58" s="132" t="str">
        <f ca="1">OFFSET(L!$C$1,MATCH("Checker"&amp;"Comp",L!$A:$A,0)-1,SL,,)</f>
        <v>記入済</v>
      </c>
      <c r="J58" s="16" t="str">
        <f ca="1">OFFSET(L!$C$1,MATCH("Checker"&amp;ADDRESS(ROW(),COLUMN(),4),L!$A:$A,0)-1,SL,,)</f>
        <v>貴社の検証プロセスに是正措置管理を含む場合は、「申告（Declaration）」タブのD83セルに回答してください</v>
      </c>
    </row>
    <row r="59" spans="1:12" ht="41">
      <c r="A59" s="81" t="s">
        <v>58</v>
      </c>
      <c r="B59" s="80" t="str">
        <f>IF(G59=1,"No products or item numbers listed","One or more product / item numbers have been provided")</f>
        <v>One or more product / item numbers have been provided</v>
      </c>
      <c r="C59" s="80" t="str">
        <f ca="1">IF(H59=1,J59,I59)</f>
        <v>記入済</v>
      </c>
      <c r="D59" s="195" t="str">
        <f>IF(H59=1,"Click here to enter detail on Product List tab","")</f>
        <v/>
      </c>
      <c r="E59" s="17" t="s">
        <v>15</v>
      </c>
      <c r="F59" s="85">
        <f>IF(B5=Declaration!Q9,1,0)</f>
        <v>1</v>
      </c>
      <c r="G59" s="63">
        <f>IF('Product List'!B6="",1,0)</f>
        <v>0</v>
      </c>
      <c r="H59" s="64">
        <f>F59*G59</f>
        <v>0</v>
      </c>
      <c r="I59" s="132" t="str">
        <f ca="1">OFFSET(L!$C$1,MATCH("Checker"&amp;"Comp",L!$A:$A,0)-1,SL,,)</f>
        <v>記入済</v>
      </c>
      <c r="J59" s="16">
        <f ca="1">OFFSET(L!$C$1,MATCH("Checker"&amp;ADDRESS(ROW(),COLUMN(),4),L!$A:$A,0)-1,SL,,)</f>
        <v>0</v>
      </c>
    </row>
    <row r="60" spans="1:12" ht="41">
      <c r="A60" s="136" t="s">
        <v>59</v>
      </c>
      <c r="B60" s="80"/>
      <c r="C60" s="137" t="str">
        <f ca="1">IF(H60=1,J60,I60)</f>
        <v>記入済</v>
      </c>
      <c r="D60" s="222" t="str">
        <f>IF(H60=0,"","Click here to provide smelter information")</f>
        <v/>
      </c>
      <c r="E60" s="17" t="s">
        <v>15</v>
      </c>
      <c r="F60" s="85">
        <f>F23</f>
        <v>0</v>
      </c>
      <c r="G60" s="63">
        <f>IF(AND(COUNTIF(SmelterIdetifiedForMetal,"Cobalt")&gt;0,COUNTIF('Smelter List'!AB$5:AB$2500,"Cobalt?*")&gt;0),0,1)</f>
        <v>1</v>
      </c>
      <c r="H60" s="64">
        <f>F60*G60</f>
        <v>0</v>
      </c>
      <c r="I60" s="132" t="str">
        <f ca="1">OFFSET(L!$C$1,MATCH("Checker"&amp;"Comp",L!$A:$A,0)-1,SL,,)</f>
        <v>記入済</v>
      </c>
      <c r="J60" s="16" t="str">
        <f ca="1">OFFSET(L!$C$1,MATCH("Checker"&amp;ADDRESS(ROW(),COLUMN(),4),L!$A:$A,0)-1,SL,,)</f>
        <v>サプライチェーンに鉱物を提供しているコバルト製錬業者のリストを、「製錬業者リスト（Smelter List）」タブに記入してください</v>
      </c>
      <c r="K60" s="135">
        <f>IF(H15&gt;0,1,0)</f>
        <v>0</v>
      </c>
      <c r="L60" s="16" t="e">
        <f ca="1">OFFSET(L!$C$1,MATCH("Checker"&amp;ADDRESS(ROW(),COLUMN(),4),L!$A:$A,0)-1,SL,,)</f>
        <v>#N/A</v>
      </c>
    </row>
    <row r="61" spans="1:12" ht="41">
      <c r="A61" s="136" t="s">
        <v>60</v>
      </c>
      <c r="B61" s="80"/>
      <c r="C61" s="137" t="str">
        <f ca="1">IF(H61=1,J61,I61)</f>
        <v>記入済</v>
      </c>
      <c r="D61" s="222" t="str">
        <f>IF(H61=0,"","Click here to provide smelter information")</f>
        <v/>
      </c>
      <c r="E61" s="17" t="s">
        <v>15</v>
      </c>
      <c r="F61" s="85">
        <f>F24</f>
        <v>0</v>
      </c>
      <c r="G61" s="63">
        <f>IF(AND(COUNTIF(SmelterIdetifiedForMetal,"Mica")&gt;0,COUNTIF('Smelter List'!AB$5:AB$2500,"Mica?*")&gt;0),0,1)</f>
        <v>1</v>
      </c>
      <c r="H61" s="64">
        <f>F61*G61</f>
        <v>0</v>
      </c>
      <c r="I61" s="132" t="str">
        <f ca="1">OFFSET(L!$C$1,MATCH("Checker"&amp;"Comp",L!$A:$A,0)-1,SL,,)</f>
        <v>記入済</v>
      </c>
      <c r="J61" s="16" t="str">
        <f ca="1">OFFSET(L!$C$1,MATCH("Checker"&amp;ADDRESS(ROW(),COLUMN(),4),L!$A:$A,0)-1,SL,,)</f>
        <v>サプライチェーンに鉱物を提供しているマイカ加工業者のリストを、「製錬業者リスト（Smelter List）」タブに記入してください</v>
      </c>
      <c r="K61" s="135">
        <f>IF(H16&gt;0,1,0)</f>
        <v>0</v>
      </c>
      <c r="L61" s="16" t="e">
        <f ca="1">OFFSET(L!$C$1,MATCH("Checker"&amp;ADDRESS(ROW(),COLUMN(),4),L!$A:$A,0)-1,SL,,)</f>
        <v>#N/A</v>
      </c>
    </row>
    <row r="62" spans="1:12" ht="41.15" hidden="1" customHeight="1">
      <c r="A62" s="81"/>
      <c r="B62" s="80"/>
      <c r="C62" s="80"/>
      <c r="D62" s="86"/>
      <c r="E62" s="17" t="s">
        <v>15</v>
      </c>
      <c r="F62" s="85"/>
      <c r="G62" s="63"/>
      <c r="H62" s="64"/>
      <c r="I62" s="132" t="str">
        <f ca="1">OFFSET(L!$C$1,MATCH("Checker"&amp;"Comp",L!$A:$A,0)-1,SL,,)</f>
        <v>記入済</v>
      </c>
      <c r="K62" s="135"/>
    </row>
    <row r="63" spans="1:12" ht="41.15" hidden="1" customHeight="1">
      <c r="A63" s="81"/>
      <c r="B63" s="80"/>
      <c r="C63" s="80"/>
      <c r="D63" s="86"/>
      <c r="E63" s="17" t="s">
        <v>15</v>
      </c>
      <c r="F63" s="85"/>
      <c r="G63" s="63"/>
      <c r="H63" s="64"/>
      <c r="I63" s="132" t="str">
        <f ca="1">OFFSET(L!$C$1,MATCH("Checker"&amp;"Comp",L!$A:$A,0)-1,SL,,)</f>
        <v>記入済</v>
      </c>
      <c r="K63" s="135"/>
    </row>
    <row r="64" spans="1:12" ht="27">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記入済</v>
      </c>
      <c r="J64" s="16" t="s">
        <v>62</v>
      </c>
      <c r="K64" s="135"/>
      <c r="L64" s="16" t="s">
        <v>63</v>
      </c>
    </row>
    <row r="65" spans="8:8">
      <c r="H65" s="16">
        <f ca="1">SUM(H4:H64)</f>
        <v>0</v>
      </c>
    </row>
    <row r="68" spans="8:8" ht="14"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1000000}"/>
    <hyperlink ref="D8" location="Declaration!B16" display="Declaration!B16" xr:uid="{00000000-0004-0000-0500-000002000000}"/>
    <hyperlink ref="D12" location="Declaration!B21" display="Declaration!B21" xr:uid="{00000000-0004-0000-0500-000003000000}"/>
    <hyperlink ref="D31" location="Declaration!B47" display="Declaration!B47" xr:uid="{00000000-0004-0000-0500-000004000000}"/>
    <hyperlink ref="D30" location="Declaration!B46" display="Declaration!B46" xr:uid="{00000000-0004-0000-0500-000005000000}"/>
    <hyperlink ref="D29" location="Declaration!B45" display="Declaration!B45" xr:uid="{00000000-0004-0000-0500-000006000000}"/>
    <hyperlink ref="D28" location="Declaration!B44" display="Declaration!B44" xr:uid="{00000000-0004-0000-0500-000007000000}"/>
    <hyperlink ref="D60" location="'Smelter List'!A1" display="'Smelter List'!A1" xr:uid="{00000000-0004-0000-0500-000008000000}"/>
    <hyperlink ref="B2" location="'Smelter List'!A1" display="'Smelter List'!A1" xr:uid="{00000000-0004-0000-0500-000009000000}"/>
    <hyperlink ref="D6" location="Declaration!B10" display="Declaration!B10" xr:uid="{00000000-0004-0000-0500-00000A000000}"/>
    <hyperlink ref="D58" location="Declaration!B83" display="Declaration!B83" xr:uid="{00000000-0004-0000-0500-00000B000000}"/>
    <hyperlink ref="D55" location="Declaration!B79" display="Declaration!B79" xr:uid="{00000000-0004-0000-0500-00000C000000}"/>
    <hyperlink ref="D54" location="Declaration!B77" display="Declaration!B77" xr:uid="{00000000-0004-0000-0500-00000D000000}"/>
    <hyperlink ref="D50" location="Declaration!G71" display="Declaration!G71" xr:uid="{00000000-0004-0000-0500-00000E000000}"/>
    <hyperlink ref="D49" location="Declaration!B71" display="Declaration!B71" xr:uid="{00000000-0004-0000-0500-00000F000000}"/>
    <hyperlink ref="D46" location="Declaration!B65" display="Declaration!B65" xr:uid="{00000000-0004-0000-0500-000010000000}"/>
    <hyperlink ref="D45" location="Declaration!B64" display="Declaration!B64" xr:uid="{00000000-0004-0000-0500-000011000000}"/>
    <hyperlink ref="D44" location="Declaration!B63" display="Declaration!B63" xr:uid="{00000000-0004-0000-0500-000012000000}"/>
    <hyperlink ref="D43" location="Declaration!B62" display="Declaration!B62" xr:uid="{00000000-0004-0000-0500-000013000000}"/>
    <hyperlink ref="D41" location="Declaration!B59" display="Declaration!B59" xr:uid="{00000000-0004-0000-0500-000014000000}"/>
    <hyperlink ref="D40" location="Declaration!B58" display="Declaration!B58" xr:uid="{00000000-0004-0000-0500-000015000000}"/>
    <hyperlink ref="D39" location="Declaration!B57" display="Declaration!B57" xr:uid="{00000000-0004-0000-0500-000016000000}"/>
    <hyperlink ref="D38" location="Declaration!B56" display="Declaration!B56" xr:uid="{00000000-0004-0000-0500-000017000000}"/>
    <hyperlink ref="D36" location="Declaration!B53" display="Declaration!B53" xr:uid="{00000000-0004-0000-0500-000018000000}"/>
    <hyperlink ref="D35" location="Declaration!B52" display="Declaration!B52" xr:uid="{00000000-0004-0000-0500-000019000000}"/>
    <hyperlink ref="D34" location="Declaration!B51" display="Declaration!B51" xr:uid="{00000000-0004-0000-0500-00001A000000}"/>
    <hyperlink ref="D33" location="Declaration!B50" display="Declaration!B50" xr:uid="{00000000-0004-0000-0500-00001B000000}"/>
    <hyperlink ref="D18" location="Declaration!B29" display="Declaration!B29" xr:uid="{00000000-0004-0000-0500-00001C000000}"/>
    <hyperlink ref="D17" location="Declaration!B28" display="Declaration!B28" xr:uid="{00000000-0004-0000-0500-00001D000000}"/>
    <hyperlink ref="D16" location="Declaration!B27" display="Declaration!B27" xr:uid="{00000000-0004-0000-0500-00001E000000}"/>
    <hyperlink ref="D15" location="Declaration!B26" display="Declaration!B26" xr:uid="{00000000-0004-0000-0500-00001F000000}"/>
    <hyperlink ref="D13" location="Declaration!B22" display="Declaration!B22" xr:uid="{00000000-0004-0000-0500-000020000000}"/>
    <hyperlink ref="D11" location="Declaration!B20" display="Declaration!B20" xr:uid="{00000000-0004-0000-0500-000021000000}"/>
    <hyperlink ref="D10" location="Declaration!B18" display="Declaration!B18" xr:uid="{00000000-0004-0000-0500-000022000000}"/>
    <hyperlink ref="D4" location="Declaration!D8" display="Declaration!D8" xr:uid="{00000000-0004-0000-0500-000023000000}"/>
    <hyperlink ref="C2" location="'Product List'!A1" display="'Product List'!A1" xr:uid="{00000000-0004-0000-0500-000024000000}"/>
    <hyperlink ref="A2" location="Declaration!A1" display="Click here to return to Declaration tab" xr:uid="{00000000-0004-0000-0500-000025000000}"/>
    <hyperlink ref="D48" location="Declaration!B69" display="Declaration!B69" xr:uid="{00000000-0004-0000-0500-000026000000}"/>
    <hyperlink ref="D7" location="Declaration!B15" display="Declaration!B15" xr:uid="{00000000-0004-0000-0500-000027000000}"/>
    <hyperlink ref="D5" location="Declaration!B9" display="Declaration!B9" xr:uid="{00000000-0004-0000-0500-000028000000}"/>
    <hyperlink ref="D23" location="Declaration!B38" display="Declaration!B38" xr:uid="{00000000-0004-0000-0500-000029000000}"/>
    <hyperlink ref="D59" location="'Product List'!A1" display="'Product List'!A1" xr:uid="{00000000-0004-0000-0500-00002A000000}"/>
    <hyperlink ref="D20" location="Declaration!B32" display="Declaration!B32" xr:uid="{00000000-0004-0000-0500-00002B000000}"/>
    <hyperlink ref="D61" location="'Smelter List'!A1" display="'Smelter List'!A1" xr:uid="{00000000-0004-0000-0500-00002C000000}"/>
    <hyperlink ref="D21" location="Declaration!B33" display="Declaration!B33" xr:uid="{00000000-0004-0000-0500-00002D000000}"/>
    <hyperlink ref="D24" location="Declaration!B39" display="Declaration!B39" xr:uid="{00000000-0004-0000-0500-00002E000000}"/>
    <hyperlink ref="D52" location="Declaration!B74" display="Declaration!B74" xr:uid="{00000000-0004-0000-0500-00002F000000}"/>
    <hyperlink ref="D53" location="Declaration!B75" display="Declaration!B75" xr:uid="{00000000-0004-0000-0500-000030000000}"/>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tabSelected="1" workbookViewId="0">
      <pane xSplit="2" ySplit="5" topLeftCell="C6" activePane="bottomRight" state="frozen"/>
      <selection pane="topRight" activeCell="B24" sqref="B24:J24"/>
      <selection pane="bottomLeft" activeCell="B24" sqref="B24:J24"/>
      <selection pane="bottomRight" activeCell="B18" sqref="B18"/>
    </sheetView>
  </sheetViews>
  <sheetFormatPr defaultColWidth="8.84375" defaultRowHeight="13.5"/>
  <cols>
    <col min="1" max="1" width="3.15234375" style="16" customWidth="1"/>
    <col min="2" max="2" width="39.84375" style="92" customWidth="1"/>
    <col min="3" max="3" width="39.84375" style="16" customWidth="1"/>
    <col min="4" max="4" width="58.84375" style="16" customWidth="1"/>
    <col min="5" max="5" width="1.765625" style="16" customWidth="1"/>
    <col min="6" max="6" width="71.84375" customWidth="1"/>
    <col min="7" max="35" width="9" customWidth="1"/>
    <col min="36" max="16384" width="8.84375" style="18"/>
  </cols>
  <sheetData>
    <row r="1" spans="1:35" ht="34.5" customHeight="1" thickTop="1">
      <c r="A1" s="404" t="str">
        <f ca="1">OFFSET(L!$C$1,MATCH("Product List"&amp;ADDRESS(ROW(),COLUMN(),4),L!$A:$A,0)-1,SL,,)</f>
        <v>「Declaration（申告）」シートの申告範囲で「製品」レベルを選択した場合のみ記入が必須となります</v>
      </c>
      <c r="B1" s="405"/>
      <c r="C1" s="405"/>
      <c r="D1" s="405"/>
      <c r="E1" s="108"/>
    </row>
    <row r="2" spans="1:35">
      <c r="A2" s="20"/>
      <c r="B2" s="110"/>
      <c r="C2" s="110"/>
      <c r="D2"/>
      <c r="E2" s="21"/>
    </row>
    <row r="3" spans="1:35">
      <c r="A3" s="20"/>
      <c r="B3" s="110"/>
      <c r="C3" s="110"/>
      <c r="D3" s="110"/>
      <c r="E3" s="21"/>
    </row>
    <row r="4" spans="1:35" ht="15.75" customHeight="1">
      <c r="A4" s="20"/>
      <c r="B4" s="403" t="s">
        <v>50</v>
      </c>
      <c r="C4" s="403"/>
      <c r="D4" s="403"/>
      <c r="E4" s="21"/>
    </row>
    <row r="5" spans="1:35" ht="15">
      <c r="A5" s="122"/>
      <c r="B5" s="124" t="str">
        <f ca="1">OFFSET(L!$C$1,MATCH("Product List"&amp;ADDRESS(ROW(),COLUMN(),4),L!$A:$A,0)-1,SL,,)</f>
        <v>製造者の製品番号(*)</v>
      </c>
      <c r="C5" s="124" t="str">
        <f ca="1">OFFSET(L!$C$1,MATCH("Product List"&amp;ADDRESS(ROW(),COLUMN(),4),L!$A:$A,0)-1,SL,,)</f>
        <v>製造者の製品名</v>
      </c>
      <c r="D5" s="65" t="str">
        <f ca="1">OFFSET(L!$C$1,MATCH("Product List"&amp;ADDRESS(ROW(),COLUMN(),4),L!$A:$A,0)-1,SL,,)</f>
        <v>備考</v>
      </c>
      <c r="E5" s="21"/>
    </row>
    <row r="6" spans="1:35" s="24" customFormat="1" ht="15">
      <c r="A6" s="119"/>
      <c r="B6" s="317" t="s">
        <v>19209</v>
      </c>
      <c r="C6" s="316" t="s">
        <v>19209</v>
      </c>
      <c r="D6" s="90" t="s">
        <v>19210</v>
      </c>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
      <c r="A7" s="120"/>
      <c r="B7" s="317" t="s">
        <v>19211</v>
      </c>
      <c r="C7" s="316" t="s">
        <v>19211</v>
      </c>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
      <c r="A8" s="120"/>
      <c r="B8" s="111" t="s">
        <v>19212</v>
      </c>
      <c r="C8" s="90" t="s">
        <v>19212</v>
      </c>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
      <c r="A9" s="120"/>
      <c r="B9" s="111" t="s">
        <v>19213</v>
      </c>
      <c r="C9" s="90" t="s">
        <v>19213</v>
      </c>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
      <c r="A10" s="120"/>
      <c r="B10" s="111" t="s">
        <v>19214</v>
      </c>
      <c r="C10" s="90" t="s">
        <v>19214</v>
      </c>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
      <c r="A11" s="120"/>
      <c r="B11" s="111" t="s">
        <v>19215</v>
      </c>
      <c r="C11" s="90" t="s">
        <v>19215</v>
      </c>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
      <c r="A12" s="120"/>
      <c r="B12" s="111" t="s">
        <v>19216</v>
      </c>
      <c r="C12" s="90" t="s">
        <v>19216</v>
      </c>
      <c r="D12" s="90" t="s">
        <v>19217</v>
      </c>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6" t="str">
        <f ca="1">OFFSET(L!$C$1,MATCH("General"&amp;"Cpy",L!$A:$A,0)-1,SL,,)</f>
        <v>© 2024 Responsible Minerals Initiative. 無断転載・再配布禁止。</v>
      </c>
      <c r="C1001" s="406"/>
      <c r="D1001" s="406"/>
      <c r="E1001" s="22"/>
    </row>
    <row r="1002" spans="1:35" ht="14"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84375" defaultRowHeight="13.5"/>
  <cols>
    <col min="1" max="1" width="9.15234375" style="157" bestFit="1" customWidth="1"/>
    <col min="2" max="2" width="42.84375" style="157" customWidth="1"/>
    <col min="3" max="3" width="40.15234375" style="157" customWidth="1"/>
    <col min="4" max="4" width="22.84375" style="157" customWidth="1"/>
    <col min="5" max="5" width="12.765625" style="157" customWidth="1"/>
    <col min="6" max="6" width="12.765625" style="158" customWidth="1"/>
    <col min="7" max="7" width="15.23046875" style="157" customWidth="1"/>
    <col min="8" max="8" width="23.84375" style="157" customWidth="1"/>
    <col min="9" max="9" width="28.15234375" style="157" customWidth="1"/>
    <col min="10" max="10" width="38.765625" style="157" hidden="1" customWidth="1"/>
    <col min="11" max="11" width="24.15234375" style="157" hidden="1" customWidth="1"/>
    <col min="12" max="12" width="17.4609375" style="157" customWidth="1"/>
    <col min="13" max="13" width="16.15234375" style="157" customWidth="1"/>
    <col min="14" max="16384" width="8.84375" style="157"/>
  </cols>
  <sheetData>
    <row r="1" spans="1:13" ht="180" customHeight="1">
      <c r="A1" s="407" t="str">
        <f ca="1">OFFSET(L!$C$1,MATCH("Smelter Look-up"&amp;ADDRESS(ROW(),COLUMN(),4),L!$A:$A,0)-1,SL,,)</f>
        <v>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v>
      </c>
      <c r="B1" s="407"/>
      <c r="C1" s="407"/>
      <c r="D1" s="407"/>
      <c r="E1" s="407"/>
      <c r="F1" s="407"/>
      <c r="G1" s="407"/>
    </row>
    <row r="2" spans="1:13">
      <c r="A2" s="408"/>
      <c r="B2" s="408"/>
      <c r="C2" s="408"/>
      <c r="D2" s="408"/>
      <c r="E2" s="408"/>
      <c r="F2" s="408"/>
      <c r="G2" s="408"/>
      <c r="H2" s="408"/>
      <c r="I2" s="408"/>
    </row>
    <row r="3" spans="1:13">
      <c r="A3" s="408"/>
      <c r="B3" s="408"/>
      <c r="C3" s="408"/>
      <c r="D3" s="408"/>
      <c r="E3" s="408"/>
      <c r="F3" s="408"/>
      <c r="G3" s="408"/>
      <c r="H3" s="408"/>
      <c r="I3" s="408"/>
    </row>
    <row r="4" spans="1:13" s="161" customFormat="1" ht="103.5" customHeight="1">
      <c r="A4" s="159" t="str">
        <f ca="1">OFFSET(L!$C$1,MATCH("Smelter Look-up"&amp;ADDRESS(ROW(),COLUMN(),4),L!$A:$A,0)-1,SL,,)</f>
        <v>金属</v>
      </c>
      <c r="B4" s="159" t="str">
        <f ca="1">OFFSET(L!$C$1,MATCH("Smelter Look-up"&amp;ADDRESS(ROW(),COLUMN(),4),L!$A:$A,0)-1,SL,,)</f>
        <v>Smelter Look-Up（製錬業者名検索）（*）</v>
      </c>
      <c r="C4" s="159" t="str">
        <f ca="1">OFFSET(L!$C$1,MATCH("Smelter Look-up"&amp;ADDRESS(ROW(),COLUMN(),4),L!$A:$A,0)-1,SL,,)</f>
        <v>標準製錬業者名</v>
      </c>
      <c r="D4" s="159" t="str">
        <f ca="1">OFFSET(L!$C$1,MATCH("Smelter Look-up"&amp;ADDRESS(ROW(),COLUMN(),4),L!$A:$A,0)-1,SL,,)</f>
        <v>製錬施設所在地：国</v>
      </c>
      <c r="E4" s="159" t="str">
        <f ca="1">OFFSET(L!$C$1,MATCH("Smelter Look-up"&amp;ADDRESS(ROW(),COLUMN(),4),L!$A:$A,0)-1,SL,,)</f>
        <v>製錬業者ID</v>
      </c>
      <c r="F4" s="159" t="str">
        <f ca="1">OFFSET(L!$C$1,MATCH("Smelter Look-up"&amp;ADDRESS(ROW(),COLUMN(),4),L!$A:$A,0)-1,SL,,)</f>
        <v>製錬業者識別番号の発行元</v>
      </c>
      <c r="G4" s="159" t="str">
        <f ca="1">OFFSET(L!$C$1,MATCH("Smelter Look-up"&amp;ADDRESS(ROW(),COLUMN(),4),L!$A:$A,0)-1,SL,,)</f>
        <v>製錬業者所在地：番地</v>
      </c>
      <c r="H4" s="159" t="str">
        <f ca="1">OFFSET(L!$C$1,MATCH("Smelter Look-up"&amp;ADDRESS(ROW(),COLUMN(),4),L!$A:$A,0)-1,SL,,)</f>
        <v>製錬業者所在地：市</v>
      </c>
      <c r="I4" s="159" t="str">
        <f ca="1">OFFSET(L!$C$1,MATCH("Smelter Look-up"&amp;ADDRESS(ROW(),COLUMN(),4),L!$A:$A,0)-1,SL,,)</f>
        <v>製錬施設所在地：州／県</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9-0000-0000-000007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65625" defaultRowHeight="14"/>
  <cols>
    <col min="1" max="1" width="14.765625" style="127" customWidth="1"/>
    <col min="2" max="2" width="14" style="127" customWidth="1"/>
    <col min="3" max="3" width="6.15234375" style="127" customWidth="1"/>
    <col min="4" max="4" width="50.84375" style="127" customWidth="1"/>
    <col min="5" max="5" width="45.84375" style="245" customWidth="1"/>
    <col min="6" max="6" width="61.61328125" style="246" customWidth="1"/>
    <col min="7" max="7" width="61.61328125" style="127" customWidth="1"/>
    <col min="8" max="8" width="65.61328125" style="144" customWidth="1"/>
    <col min="9" max="9" width="51.4609375" style="189" customWidth="1"/>
    <col min="10" max="16384" width="8.765625" style="189"/>
  </cols>
  <sheetData>
    <row r="1" spans="1:9">
      <c r="B1" s="127" t="s">
        <v>374</v>
      </c>
      <c r="C1" s="127" t="s">
        <v>375</v>
      </c>
      <c r="D1" s="127" t="s">
        <v>17</v>
      </c>
      <c r="E1" s="245" t="s">
        <v>376</v>
      </c>
      <c r="F1" s="246" t="s">
        <v>377</v>
      </c>
      <c r="G1" s="127" t="s">
        <v>378</v>
      </c>
      <c r="H1" s="297" t="s">
        <v>379</v>
      </c>
      <c r="I1" s="189" t="s">
        <v>18961</v>
      </c>
    </row>
    <row r="2" spans="1:9" ht="27.5">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40.5">
      <c r="A9" s="127" t="str">
        <f t="shared" si="0"/>
        <v>InstructionsA9</v>
      </c>
      <c r="B9" s="127" t="s">
        <v>380</v>
      </c>
      <c r="C9" s="127" t="s">
        <v>419</v>
      </c>
      <c r="D9" s="127" t="s">
        <v>420</v>
      </c>
      <c r="E9" s="245" t="s">
        <v>421</v>
      </c>
      <c r="F9" s="246" t="s">
        <v>422</v>
      </c>
      <c r="G9" s="127" t="s">
        <v>423</v>
      </c>
      <c r="H9" s="297" t="s">
        <v>424</v>
      </c>
      <c r="I9" s="127" t="s">
        <v>18967</v>
      </c>
    </row>
    <row r="10" spans="1:9" ht="28">
      <c r="A10" s="127" t="str">
        <f>B10&amp;C10</f>
        <v>InstructionsA10</v>
      </c>
      <c r="B10" s="127" t="s">
        <v>380</v>
      </c>
      <c r="C10" s="127" t="s">
        <v>425</v>
      </c>
      <c r="D10" s="127" t="s">
        <v>426</v>
      </c>
      <c r="E10" s="245" t="s">
        <v>427</v>
      </c>
      <c r="F10" s="246" t="s">
        <v>428</v>
      </c>
      <c r="G10" s="127" t="s">
        <v>429</v>
      </c>
      <c r="H10" s="297" t="s">
        <v>430</v>
      </c>
      <c r="I10" s="127" t="s">
        <v>18968</v>
      </c>
    </row>
    <row r="11" spans="1:9" ht="27">
      <c r="A11" s="127" t="str">
        <f t="shared" si="0"/>
        <v>InstructionsA11</v>
      </c>
      <c r="B11" s="127" t="s">
        <v>380</v>
      </c>
      <c r="C11" s="127" t="s">
        <v>431</v>
      </c>
      <c r="D11" s="127" t="s">
        <v>432</v>
      </c>
      <c r="E11" s="223" t="s">
        <v>433</v>
      </c>
      <c r="F11" s="248" t="s">
        <v>434</v>
      </c>
      <c r="G11" s="127" t="s">
        <v>435</v>
      </c>
      <c r="H11" s="297" t="s">
        <v>436</v>
      </c>
      <c r="I11" s="127" t="s">
        <v>18969</v>
      </c>
    </row>
    <row r="12" spans="1:9" ht="40.5">
      <c r="A12" s="127" t="str">
        <f t="shared" si="0"/>
        <v>InstructionsA12</v>
      </c>
      <c r="B12" s="127" t="s">
        <v>380</v>
      </c>
      <c r="C12" s="127" t="s">
        <v>437</v>
      </c>
      <c r="D12" s="127" t="s">
        <v>438</v>
      </c>
      <c r="E12" s="245" t="s">
        <v>439</v>
      </c>
      <c r="F12" s="246" t="s">
        <v>440</v>
      </c>
      <c r="G12" s="127" t="s">
        <v>441</v>
      </c>
      <c r="H12" s="297" t="s">
        <v>442</v>
      </c>
      <c r="I12" s="127" t="s">
        <v>18970</v>
      </c>
    </row>
    <row r="13" spans="1:9" ht="67.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81">
      <c r="A15" s="127" t="str">
        <f t="shared" si="0"/>
        <v>InstructionsA15</v>
      </c>
      <c r="B15" s="127" t="s">
        <v>380</v>
      </c>
      <c r="C15" s="127" t="s">
        <v>455</v>
      </c>
      <c r="D15" s="127" t="s">
        <v>456</v>
      </c>
      <c r="E15" s="245" t="s">
        <v>457</v>
      </c>
      <c r="F15" s="246" t="s">
        <v>458</v>
      </c>
      <c r="G15" s="127" t="s">
        <v>459</v>
      </c>
      <c r="H15" s="297" t="s">
        <v>460</v>
      </c>
      <c r="I15" s="127" t="s">
        <v>18973</v>
      </c>
    </row>
    <row r="16" spans="1:9" ht="27">
      <c r="A16" s="127" t="str">
        <f t="shared" si="0"/>
        <v>InstructionsA16</v>
      </c>
      <c r="B16" s="127" t="s">
        <v>380</v>
      </c>
      <c r="C16" s="127" t="s">
        <v>461</v>
      </c>
      <c r="D16" s="127" t="s">
        <v>462</v>
      </c>
      <c r="E16" s="223" t="s">
        <v>463</v>
      </c>
      <c r="F16" s="248" t="s">
        <v>464</v>
      </c>
      <c r="G16" s="127" t="s">
        <v>465</v>
      </c>
      <c r="H16" s="297" t="s">
        <v>466</v>
      </c>
      <c r="I16" s="127" t="s">
        <v>18974</v>
      </c>
    </row>
    <row r="17" spans="1:9" ht="67.5">
      <c r="A17" s="127" t="str">
        <f t="shared" si="0"/>
        <v>InstructionsA17</v>
      </c>
      <c r="B17" s="127" t="s">
        <v>380</v>
      </c>
      <c r="C17" s="127" t="s">
        <v>467</v>
      </c>
      <c r="D17" s="127" t="s">
        <v>468</v>
      </c>
      <c r="E17" s="245" t="s">
        <v>469</v>
      </c>
      <c r="F17" s="246" t="s">
        <v>470</v>
      </c>
      <c r="G17" s="127" t="s">
        <v>471</v>
      </c>
      <c r="H17" s="297" t="s">
        <v>472</v>
      </c>
      <c r="I17" s="127" t="s">
        <v>18975</v>
      </c>
    </row>
    <row r="18" spans="1:9" ht="27">
      <c r="A18" s="127" t="str">
        <f>B18&amp;C18</f>
        <v>InstructionsA18</v>
      </c>
      <c r="B18" s="127" t="s">
        <v>380</v>
      </c>
      <c r="C18" s="127" t="s">
        <v>473</v>
      </c>
      <c r="D18" s="127" t="s">
        <v>474</v>
      </c>
      <c r="E18" s="127" t="s">
        <v>475</v>
      </c>
      <c r="F18" s="248" t="s">
        <v>476</v>
      </c>
      <c r="G18" s="127" t="s">
        <v>477</v>
      </c>
      <c r="H18" s="297" t="s">
        <v>478</v>
      </c>
      <c r="I18" s="127" t="s">
        <v>18976</v>
      </c>
    </row>
    <row r="19" spans="1:9" ht="40.5">
      <c r="A19" s="127" t="str">
        <f t="shared" si="0"/>
        <v>InstructionsA19</v>
      </c>
      <c r="B19" s="127" t="s">
        <v>380</v>
      </c>
      <c r="C19" s="127" t="s">
        <v>479</v>
      </c>
      <c r="D19" s="127" t="s">
        <v>480</v>
      </c>
      <c r="E19" s="245" t="s">
        <v>481</v>
      </c>
      <c r="F19" s="246" t="s">
        <v>482</v>
      </c>
      <c r="G19" s="127" t="s">
        <v>483</v>
      </c>
      <c r="H19" s="300" t="s">
        <v>484</v>
      </c>
      <c r="I19" s="127" t="s">
        <v>18977</v>
      </c>
    </row>
    <row r="20" spans="1:9" ht="40.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08">
      <c r="A22" s="127" t="str">
        <f t="shared" si="0"/>
        <v>InstructionsA23</v>
      </c>
      <c r="B22" s="127" t="s">
        <v>380</v>
      </c>
      <c r="C22" s="127" t="s">
        <v>497</v>
      </c>
      <c r="D22" s="127" t="s">
        <v>498</v>
      </c>
      <c r="E22" s="245" t="s">
        <v>499</v>
      </c>
      <c r="F22" s="246" t="s">
        <v>500</v>
      </c>
      <c r="G22" s="247" t="s">
        <v>501</v>
      </c>
      <c r="H22" s="300" t="s">
        <v>502</v>
      </c>
      <c r="I22" s="127" t="s">
        <v>18980</v>
      </c>
    </row>
    <row r="23" spans="1:9" ht="30">
      <c r="A23" s="127" t="str">
        <f>B23&amp;C23</f>
        <v>InstructionsA24</v>
      </c>
      <c r="B23" s="127" t="s">
        <v>380</v>
      </c>
      <c r="C23" s="127" t="s">
        <v>503</v>
      </c>
      <c r="D23" s="127" t="s">
        <v>504</v>
      </c>
      <c r="E23" s="245" t="s">
        <v>505</v>
      </c>
      <c r="F23" s="246" t="s">
        <v>506</v>
      </c>
      <c r="G23" s="127" t="s">
        <v>507</v>
      </c>
      <c r="H23" s="300" t="s">
        <v>508</v>
      </c>
      <c r="I23" s="127" t="s">
        <v>18981</v>
      </c>
    </row>
    <row r="24" spans="1:9" ht="94.5">
      <c r="A24" s="127" t="str">
        <f t="shared" si="0"/>
        <v>InstructionsA25</v>
      </c>
      <c r="B24" s="127" t="s">
        <v>380</v>
      </c>
      <c r="C24" s="127" t="s">
        <v>509</v>
      </c>
      <c r="D24" s="127" t="s">
        <v>510</v>
      </c>
      <c r="E24" s="245" t="s">
        <v>511</v>
      </c>
      <c r="F24" s="291" t="s">
        <v>512</v>
      </c>
      <c r="G24" s="127" t="s">
        <v>513</v>
      </c>
      <c r="H24" s="297" t="s">
        <v>514</v>
      </c>
      <c r="I24" s="127" t="s">
        <v>18982</v>
      </c>
    </row>
    <row r="25" spans="1:9" ht="256.5">
      <c r="A25" s="127" t="str">
        <f t="shared" si="0"/>
        <v>InstructionsA26</v>
      </c>
      <c r="B25" s="127" t="s">
        <v>380</v>
      </c>
      <c r="C25" s="127" t="s">
        <v>515</v>
      </c>
      <c r="D25" s="127" t="s">
        <v>516</v>
      </c>
      <c r="E25" s="249" t="s">
        <v>517</v>
      </c>
      <c r="F25" s="291" t="s">
        <v>518</v>
      </c>
      <c r="G25" s="127" t="s">
        <v>519</v>
      </c>
      <c r="H25" s="297" t="s">
        <v>520</v>
      </c>
      <c r="I25" s="127" t="s">
        <v>18983</v>
      </c>
    </row>
    <row r="26" spans="1:9" ht="40.5">
      <c r="A26" s="127" t="str">
        <f t="shared" si="0"/>
        <v>InstructionsA27</v>
      </c>
      <c r="B26" s="127" t="s">
        <v>380</v>
      </c>
      <c r="C26" s="127" t="s">
        <v>521</v>
      </c>
      <c r="D26" s="127" t="s">
        <v>522</v>
      </c>
      <c r="E26" s="245" t="s">
        <v>523</v>
      </c>
      <c r="F26" s="246" t="s">
        <v>524</v>
      </c>
      <c r="G26" s="127" t="s">
        <v>525</v>
      </c>
      <c r="H26" s="297" t="s">
        <v>526</v>
      </c>
      <c r="I26" s="127" t="s">
        <v>18984</v>
      </c>
    </row>
    <row r="27" spans="1:9" ht="40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29.5">
      <c r="A29" s="127" t="str">
        <f t="shared" si="1"/>
        <v>InstructionsA30</v>
      </c>
      <c r="B29" s="127" t="s">
        <v>380</v>
      </c>
      <c r="C29" s="127" t="s">
        <v>539</v>
      </c>
      <c r="D29" s="127" t="s">
        <v>540</v>
      </c>
      <c r="E29" s="249" t="s">
        <v>541</v>
      </c>
      <c r="F29" s="246" t="s">
        <v>542</v>
      </c>
      <c r="G29" s="127" t="s">
        <v>543</v>
      </c>
      <c r="H29" s="297" t="s">
        <v>544</v>
      </c>
      <c r="I29" s="127" t="s">
        <v>18987</v>
      </c>
    </row>
    <row r="30" spans="1:9" ht="202.5">
      <c r="A30" s="127" t="str">
        <f t="shared" si="1"/>
        <v>InstructionsA31</v>
      </c>
      <c r="B30" s="127" t="s">
        <v>380</v>
      </c>
      <c r="C30" s="127" t="s">
        <v>545</v>
      </c>
      <c r="D30" s="127" t="s">
        <v>546</v>
      </c>
      <c r="E30" s="245" t="s">
        <v>547</v>
      </c>
      <c r="F30" s="250" t="s">
        <v>548</v>
      </c>
      <c r="G30" s="127" t="s">
        <v>549</v>
      </c>
      <c r="H30" s="297" t="s">
        <v>550</v>
      </c>
      <c r="I30" s="127" t="s">
        <v>19198</v>
      </c>
    </row>
    <row r="31" spans="1:9" ht="108">
      <c r="A31" s="127" t="str">
        <f t="shared" si="1"/>
        <v>InstructionsA32</v>
      </c>
      <c r="B31" s="127" t="s">
        <v>380</v>
      </c>
      <c r="C31" s="127" t="s">
        <v>551</v>
      </c>
      <c r="D31" s="127" t="s">
        <v>552</v>
      </c>
      <c r="E31" s="249" t="s">
        <v>553</v>
      </c>
      <c r="F31" s="250" t="s">
        <v>554</v>
      </c>
      <c r="G31" s="127" t="s">
        <v>555</v>
      </c>
      <c r="H31" s="297" t="s">
        <v>556</v>
      </c>
      <c r="I31" s="127" t="s">
        <v>18988</v>
      </c>
    </row>
    <row r="32" spans="1:9" ht="108">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270">
      <c r="A34" s="127" t="str">
        <f t="shared" si="0"/>
        <v>InstructionsA36</v>
      </c>
      <c r="B34" s="127" t="s">
        <v>380</v>
      </c>
      <c r="C34" s="127" t="s">
        <v>569</v>
      </c>
      <c r="D34" s="127" t="s">
        <v>570</v>
      </c>
      <c r="E34" s="245" t="s">
        <v>571</v>
      </c>
      <c r="F34" s="246" t="s">
        <v>572</v>
      </c>
      <c r="G34" s="254" t="s">
        <v>573</v>
      </c>
      <c r="H34" s="297" t="s">
        <v>574</v>
      </c>
      <c r="I34" s="127" t="s">
        <v>18991</v>
      </c>
    </row>
    <row r="35" spans="1:9" ht="54">
      <c r="A35" s="127" t="str">
        <f t="shared" si="0"/>
        <v>InstructionsA37</v>
      </c>
      <c r="B35" s="127" t="s">
        <v>380</v>
      </c>
      <c r="C35" s="127" t="s">
        <v>575</v>
      </c>
      <c r="D35" s="127" t="s">
        <v>576</v>
      </c>
      <c r="E35" s="249" t="s">
        <v>577</v>
      </c>
      <c r="F35" s="291" t="s">
        <v>578</v>
      </c>
      <c r="G35" s="127" t="s">
        <v>579</v>
      </c>
      <c r="H35" s="297" t="s">
        <v>580</v>
      </c>
      <c r="I35" s="127" t="s">
        <v>18992</v>
      </c>
    </row>
    <row r="36" spans="1:9" ht="81">
      <c r="A36" s="127" t="str">
        <f t="shared" si="0"/>
        <v>InstructionsA38</v>
      </c>
      <c r="B36" s="127" t="s">
        <v>380</v>
      </c>
      <c r="C36" s="127" t="s">
        <v>581</v>
      </c>
      <c r="D36" s="127" t="s">
        <v>582</v>
      </c>
      <c r="E36" s="249" t="s">
        <v>583</v>
      </c>
      <c r="F36" s="291" t="s">
        <v>584</v>
      </c>
      <c r="G36" s="127" t="s">
        <v>585</v>
      </c>
      <c r="H36" s="297" t="s">
        <v>586</v>
      </c>
      <c r="I36" s="127" t="s">
        <v>18993</v>
      </c>
    </row>
    <row r="37" spans="1:9" ht="148.5">
      <c r="A37" s="127" t="str">
        <f t="shared" si="0"/>
        <v>InstructionsA39</v>
      </c>
      <c r="B37" s="127" t="s">
        <v>380</v>
      </c>
      <c r="C37" s="127" t="s">
        <v>587</v>
      </c>
      <c r="D37" s="127" t="s">
        <v>588</v>
      </c>
      <c r="E37" s="249" t="s">
        <v>589</v>
      </c>
      <c r="F37" s="292" t="s">
        <v>590</v>
      </c>
      <c r="G37" s="127" t="s">
        <v>591</v>
      </c>
      <c r="H37" s="297" t="s">
        <v>592</v>
      </c>
      <c r="I37" s="127" t="s">
        <v>18994</v>
      </c>
    </row>
    <row r="38" spans="1:9" ht="175.5">
      <c r="A38" s="127" t="str">
        <f t="shared" si="0"/>
        <v>InstructionsA40</v>
      </c>
      <c r="B38" s="127" t="s">
        <v>380</v>
      </c>
      <c r="C38" s="127" t="s">
        <v>593</v>
      </c>
      <c r="D38" s="251" t="s">
        <v>594</v>
      </c>
      <c r="E38" s="252" t="s">
        <v>595</v>
      </c>
      <c r="F38" s="293" t="s">
        <v>596</v>
      </c>
      <c r="G38" s="251" t="s">
        <v>597</v>
      </c>
      <c r="H38" s="297" t="s">
        <v>598</v>
      </c>
      <c r="I38" s="127" t="s">
        <v>18995</v>
      </c>
    </row>
    <row r="39" spans="1:9" ht="216">
      <c r="A39" s="127" t="str">
        <f>B39&amp;C39</f>
        <v>InstructionsA41</v>
      </c>
      <c r="B39" s="127" t="s">
        <v>380</v>
      </c>
      <c r="C39" s="127" t="s">
        <v>599</v>
      </c>
      <c r="D39" s="251" t="s">
        <v>600</v>
      </c>
      <c r="E39" s="252" t="s">
        <v>601</v>
      </c>
      <c r="F39" s="293" t="s">
        <v>602</v>
      </c>
      <c r="G39" s="255" t="s">
        <v>603</v>
      </c>
      <c r="H39" s="301" t="s">
        <v>604</v>
      </c>
      <c r="I39" s="127" t="s">
        <v>18996</v>
      </c>
    </row>
    <row r="40" spans="1:9" ht="216">
      <c r="A40" s="127" t="str">
        <f>B40&amp;C40</f>
        <v>InstructionsA42</v>
      </c>
      <c r="B40" s="127" t="s">
        <v>380</v>
      </c>
      <c r="C40" s="127" t="s">
        <v>605</v>
      </c>
      <c r="D40" s="127" t="s">
        <v>606</v>
      </c>
      <c r="E40" s="245" t="s">
        <v>607</v>
      </c>
      <c r="F40" s="291" t="s">
        <v>608</v>
      </c>
      <c r="G40" s="127" t="s">
        <v>609</v>
      </c>
      <c r="H40" s="297" t="s">
        <v>610</v>
      </c>
      <c r="I40" s="127" t="s">
        <v>18997</v>
      </c>
    </row>
    <row r="41" spans="1:9" ht="81">
      <c r="A41" s="127" t="str">
        <f t="shared" si="0"/>
        <v>InstructionsA43</v>
      </c>
      <c r="B41" s="127" t="s">
        <v>380</v>
      </c>
      <c r="C41" s="127" t="s">
        <v>611</v>
      </c>
      <c r="D41" s="127" t="s">
        <v>612</v>
      </c>
      <c r="E41" s="245" t="s">
        <v>613</v>
      </c>
      <c r="F41" s="291" t="s">
        <v>614</v>
      </c>
      <c r="G41" s="127" t="s">
        <v>615</v>
      </c>
      <c r="H41" s="297" t="s">
        <v>616</v>
      </c>
      <c r="I41" s="127" t="s">
        <v>18998</v>
      </c>
    </row>
    <row r="42" spans="1:9" ht="67.5">
      <c r="A42" s="127" t="str">
        <f t="shared" si="0"/>
        <v>InstructionsA45</v>
      </c>
      <c r="B42" s="127" t="s">
        <v>380</v>
      </c>
      <c r="C42" s="127" t="s">
        <v>617</v>
      </c>
      <c r="D42" s="127" t="s">
        <v>618</v>
      </c>
      <c r="E42" s="245" t="s">
        <v>619</v>
      </c>
      <c r="F42" s="246" t="s">
        <v>620</v>
      </c>
      <c r="G42" s="127" t="s">
        <v>621</v>
      </c>
      <c r="H42" s="297" t="s">
        <v>622</v>
      </c>
      <c r="I42" s="127" t="s">
        <v>18999</v>
      </c>
    </row>
    <row r="43" spans="1:9" ht="94.5">
      <c r="A43" s="127" t="str">
        <f t="shared" si="0"/>
        <v>InstructionsA46</v>
      </c>
      <c r="B43" s="127" t="s">
        <v>380</v>
      </c>
      <c r="C43" s="127" t="s">
        <v>623</v>
      </c>
      <c r="D43" s="127" t="s">
        <v>624</v>
      </c>
      <c r="E43" s="249" t="s">
        <v>625</v>
      </c>
      <c r="F43" s="291" t="s">
        <v>626</v>
      </c>
      <c r="G43" s="254" t="s">
        <v>627</v>
      </c>
      <c r="H43" s="297" t="s">
        <v>628</v>
      </c>
      <c r="I43" s="127" t="s">
        <v>19000</v>
      </c>
    </row>
    <row r="44" spans="1:9" ht="67.5">
      <c r="A44" s="127" t="str">
        <f t="shared" si="0"/>
        <v>InstructionsA48</v>
      </c>
      <c r="B44" s="237" t="s">
        <v>380</v>
      </c>
      <c r="C44" s="127" t="s">
        <v>629</v>
      </c>
      <c r="D44" s="237" t="s">
        <v>630</v>
      </c>
      <c r="E44" s="245" t="s">
        <v>631</v>
      </c>
      <c r="F44" s="246" t="s">
        <v>632</v>
      </c>
      <c r="G44" s="256" t="s">
        <v>633</v>
      </c>
      <c r="H44" s="297" t="s">
        <v>634</v>
      </c>
      <c r="I44" s="127" t="s">
        <v>19001</v>
      </c>
    </row>
    <row r="45" spans="1:9" ht="54">
      <c r="A45" s="127" t="str">
        <f>B45&amp;C45</f>
        <v>InstructionsA49</v>
      </c>
      <c r="B45" s="127" t="s">
        <v>380</v>
      </c>
      <c r="C45" s="127" t="s">
        <v>635</v>
      </c>
      <c r="D45" s="127" t="s">
        <v>636</v>
      </c>
      <c r="E45" s="245" t="s">
        <v>637</v>
      </c>
      <c r="F45" s="246" t="s">
        <v>638</v>
      </c>
      <c r="G45" s="127" t="s">
        <v>639</v>
      </c>
      <c r="H45" s="300" t="s">
        <v>640</v>
      </c>
      <c r="I45" s="127" t="s">
        <v>19002</v>
      </c>
    </row>
    <row r="46" spans="1:9" ht="135">
      <c r="A46" s="127" t="str">
        <f t="shared" si="0"/>
        <v>InstructionsA50</v>
      </c>
      <c r="B46" s="127" t="s">
        <v>380</v>
      </c>
      <c r="C46" s="127" t="s">
        <v>641</v>
      </c>
      <c r="D46" s="127" t="s">
        <v>642</v>
      </c>
      <c r="E46" s="294" t="s">
        <v>643</v>
      </c>
      <c r="F46" s="291" t="s">
        <v>644</v>
      </c>
      <c r="G46" s="127" t="s">
        <v>645</v>
      </c>
      <c r="H46" s="297" t="s">
        <v>646</v>
      </c>
      <c r="I46" s="127" t="s">
        <v>19003</v>
      </c>
    </row>
    <row r="47" spans="1:9" ht="67.5">
      <c r="A47" s="127" t="str">
        <f t="shared" si="0"/>
        <v>InstructionsA51</v>
      </c>
      <c r="B47" s="127" t="s">
        <v>380</v>
      </c>
      <c r="C47" s="127" t="s">
        <v>647</v>
      </c>
      <c r="D47" s="127" t="s">
        <v>648</v>
      </c>
      <c r="E47" s="245" t="s">
        <v>649</v>
      </c>
      <c r="F47" s="246" t="s">
        <v>650</v>
      </c>
      <c r="G47" s="127" t="s">
        <v>651</v>
      </c>
      <c r="H47" s="297" t="s">
        <v>652</v>
      </c>
      <c r="I47" s="127" t="s">
        <v>19004</v>
      </c>
    </row>
    <row r="48" spans="1:9" ht="81">
      <c r="A48" s="127" t="str">
        <f t="shared" si="0"/>
        <v>InstructionsA52</v>
      </c>
      <c r="B48" s="127" t="s">
        <v>380</v>
      </c>
      <c r="C48" s="127" t="s">
        <v>653</v>
      </c>
      <c r="D48" s="127" t="s">
        <v>654</v>
      </c>
      <c r="E48" s="245" t="s">
        <v>655</v>
      </c>
      <c r="F48" s="246" t="s">
        <v>656</v>
      </c>
      <c r="G48" s="257" t="s">
        <v>657</v>
      </c>
      <c r="H48" s="297" t="s">
        <v>658</v>
      </c>
      <c r="I48" s="127" t="s">
        <v>19005</v>
      </c>
    </row>
    <row r="49" spans="1:9" ht="108">
      <c r="A49" s="127" t="str">
        <f>B49&amp;C49</f>
        <v>InstructionsA53</v>
      </c>
      <c r="B49" s="127" t="s">
        <v>380</v>
      </c>
      <c r="C49" s="127" t="s">
        <v>659</v>
      </c>
      <c r="D49" s="127" t="s">
        <v>660</v>
      </c>
      <c r="E49" s="245" t="s">
        <v>661</v>
      </c>
      <c r="F49" s="246" t="s">
        <v>662</v>
      </c>
      <c r="G49" s="257" t="s">
        <v>663</v>
      </c>
      <c r="H49" s="300" t="s">
        <v>664</v>
      </c>
      <c r="I49" s="127" t="s">
        <v>19006</v>
      </c>
    </row>
    <row r="50" spans="1:9" ht="67.5">
      <c r="A50" s="127" t="str">
        <f>B50&amp;C50</f>
        <v>InstructionsA54</v>
      </c>
      <c r="B50" s="127" t="s">
        <v>380</v>
      </c>
      <c r="C50" s="127" t="s">
        <v>665</v>
      </c>
      <c r="D50" s="127" t="s">
        <v>666</v>
      </c>
      <c r="E50" s="245" t="s">
        <v>667</v>
      </c>
      <c r="F50" s="246" t="s">
        <v>668</v>
      </c>
      <c r="G50" s="257" t="s">
        <v>669</v>
      </c>
      <c r="H50" s="297" t="s">
        <v>670</v>
      </c>
      <c r="I50" s="127" t="s">
        <v>19007</v>
      </c>
    </row>
    <row r="51" spans="1:9" ht="40.5">
      <c r="A51" s="127" t="str">
        <f t="shared" si="0"/>
        <v>InstructionsA55</v>
      </c>
      <c r="B51" s="127" t="s">
        <v>380</v>
      </c>
      <c r="C51" s="127" t="s">
        <v>671</v>
      </c>
      <c r="D51" s="127" t="s">
        <v>672</v>
      </c>
      <c r="E51" s="245" t="s">
        <v>673</v>
      </c>
      <c r="F51" s="246" t="s">
        <v>674</v>
      </c>
      <c r="G51" s="257" t="s">
        <v>675</v>
      </c>
      <c r="H51" s="297" t="s">
        <v>676</v>
      </c>
      <c r="I51" s="127" t="s">
        <v>19008</v>
      </c>
    </row>
    <row r="52" spans="1:9" ht="40.5">
      <c r="A52" s="127" t="str">
        <f t="shared" si="0"/>
        <v>InstructionsA56</v>
      </c>
      <c r="B52" s="127" t="s">
        <v>380</v>
      </c>
      <c r="C52" s="127" t="s">
        <v>677</v>
      </c>
      <c r="D52" s="127" t="s">
        <v>678</v>
      </c>
      <c r="E52" s="245" t="s">
        <v>679</v>
      </c>
      <c r="F52" s="246" t="s">
        <v>680</v>
      </c>
      <c r="G52" s="127" t="s">
        <v>681</v>
      </c>
      <c r="H52" s="297" t="s">
        <v>682</v>
      </c>
      <c r="I52" s="127" t="s">
        <v>19009</v>
      </c>
    </row>
    <row r="53" spans="1:9" ht="54">
      <c r="A53" s="127" t="str">
        <f t="shared" si="0"/>
        <v>InstructionsA57</v>
      </c>
      <c r="B53" s="127" t="s">
        <v>380</v>
      </c>
      <c r="C53" s="127" t="s">
        <v>683</v>
      </c>
      <c r="D53" s="127" t="s">
        <v>684</v>
      </c>
      <c r="E53" s="245" t="s">
        <v>685</v>
      </c>
      <c r="F53" s="246" t="s">
        <v>686</v>
      </c>
      <c r="G53" s="258" t="s">
        <v>687</v>
      </c>
      <c r="H53" s="297" t="s">
        <v>688</v>
      </c>
      <c r="I53" s="127" t="s">
        <v>19010</v>
      </c>
    </row>
    <row r="54" spans="1:9" ht="297">
      <c r="A54" s="127" t="str">
        <f t="shared" si="0"/>
        <v>InstructionsA58</v>
      </c>
      <c r="B54" s="127" t="s">
        <v>380</v>
      </c>
      <c r="C54" s="127" t="s">
        <v>689</v>
      </c>
      <c r="D54" s="127" t="s">
        <v>690</v>
      </c>
      <c r="E54" s="245" t="s">
        <v>691</v>
      </c>
      <c r="F54" s="246" t="s">
        <v>692</v>
      </c>
      <c r="G54" s="257" t="s">
        <v>693</v>
      </c>
      <c r="H54" s="297" t="s">
        <v>694</v>
      </c>
      <c r="I54" s="127" t="s">
        <v>19017</v>
      </c>
    </row>
    <row r="55" spans="1:9" ht="81">
      <c r="A55" s="127" t="str">
        <f t="shared" si="0"/>
        <v>InstructionsA59</v>
      </c>
      <c r="B55" s="127" t="s">
        <v>380</v>
      </c>
      <c r="C55" s="127" t="s">
        <v>695</v>
      </c>
      <c r="D55" s="127" t="s">
        <v>696</v>
      </c>
      <c r="E55" s="245" t="s">
        <v>697</v>
      </c>
      <c r="F55" s="246" t="s">
        <v>698</v>
      </c>
      <c r="G55" s="127" t="s">
        <v>699</v>
      </c>
      <c r="H55" s="297" t="s">
        <v>700</v>
      </c>
      <c r="I55" s="127" t="s">
        <v>19011</v>
      </c>
    </row>
    <row r="56" spans="1:9" ht="162">
      <c r="A56" s="127" t="str">
        <f t="shared" si="0"/>
        <v>InstructionsA60</v>
      </c>
      <c r="B56" s="127" t="s">
        <v>380</v>
      </c>
      <c r="C56" s="127" t="s">
        <v>701</v>
      </c>
      <c r="D56" s="127" t="s">
        <v>702</v>
      </c>
      <c r="E56" s="245" t="s">
        <v>703</v>
      </c>
      <c r="F56" s="246" t="s">
        <v>704</v>
      </c>
      <c r="G56" s="257" t="s">
        <v>705</v>
      </c>
      <c r="H56" s="297" t="s">
        <v>706</v>
      </c>
      <c r="I56" s="127" t="s">
        <v>19012</v>
      </c>
    </row>
    <row r="57" spans="1:9" ht="175.5">
      <c r="A57" s="127" t="str">
        <f t="shared" si="0"/>
        <v>InstructionsA61</v>
      </c>
      <c r="B57" s="127" t="s">
        <v>380</v>
      </c>
      <c r="C57" s="127" t="s">
        <v>707</v>
      </c>
      <c r="D57" s="127" t="s">
        <v>708</v>
      </c>
      <c r="E57" s="245" t="s">
        <v>709</v>
      </c>
      <c r="F57" s="246" t="s">
        <v>710</v>
      </c>
      <c r="G57" s="257" t="s">
        <v>711</v>
      </c>
      <c r="H57" s="297" t="s">
        <v>712</v>
      </c>
      <c r="I57" s="127" t="s">
        <v>19013</v>
      </c>
    </row>
    <row r="58" spans="1:9" ht="108">
      <c r="A58" s="127" t="str">
        <f>B58&amp;C58</f>
        <v>InstructionsA62</v>
      </c>
      <c r="B58" s="127" t="s">
        <v>380</v>
      </c>
      <c r="C58" s="127" t="s">
        <v>713</v>
      </c>
      <c r="D58" s="127" t="s">
        <v>714</v>
      </c>
      <c r="E58" s="294" t="s">
        <v>715</v>
      </c>
      <c r="F58" s="291" t="s">
        <v>716</v>
      </c>
      <c r="G58" s="257" t="s">
        <v>717</v>
      </c>
      <c r="H58" s="302" t="s">
        <v>718</v>
      </c>
      <c r="I58" s="127" t="s">
        <v>19014</v>
      </c>
    </row>
    <row r="59" spans="1:9" ht="42">
      <c r="A59" s="127" t="str">
        <f t="shared" si="0"/>
        <v>InstructionsA63</v>
      </c>
      <c r="B59" s="127" t="s">
        <v>380</v>
      </c>
      <c r="C59" s="127" t="s">
        <v>719</v>
      </c>
      <c r="D59" s="127" t="s">
        <v>720</v>
      </c>
      <c r="E59" s="245" t="s">
        <v>721</v>
      </c>
      <c r="F59" s="246" t="s">
        <v>722</v>
      </c>
      <c r="G59" s="127" t="s">
        <v>723</v>
      </c>
      <c r="H59" s="297" t="s">
        <v>724</v>
      </c>
      <c r="I59" s="127" t="s">
        <v>19015</v>
      </c>
    </row>
    <row r="60" spans="1:9" ht="175.5">
      <c r="A60" s="127" t="str">
        <f>B60&amp;C60</f>
        <v>InstructionsA65</v>
      </c>
      <c r="B60" s="127" t="s">
        <v>380</v>
      </c>
      <c r="C60" s="127" t="s">
        <v>725</v>
      </c>
      <c r="D60" s="127" t="s">
        <v>726</v>
      </c>
      <c r="E60" s="245" t="s">
        <v>727</v>
      </c>
      <c r="F60" s="246" t="s">
        <v>728</v>
      </c>
      <c r="G60" s="127" t="s">
        <v>729</v>
      </c>
      <c r="H60" s="300" t="s">
        <v>730</v>
      </c>
      <c r="I60" s="127" t="s">
        <v>19016</v>
      </c>
    </row>
    <row r="61" spans="1:9" ht="28">
      <c r="A61" s="127" t="str">
        <f t="shared" si="0"/>
        <v>InstructionsA67</v>
      </c>
      <c r="B61" s="127" t="s">
        <v>380</v>
      </c>
      <c r="C61" s="127" t="s">
        <v>731</v>
      </c>
      <c r="D61" s="127" t="s">
        <v>732</v>
      </c>
      <c r="E61" s="245" t="s">
        <v>733</v>
      </c>
      <c r="F61" s="246" t="s">
        <v>734</v>
      </c>
      <c r="G61" s="127" t="s">
        <v>735</v>
      </c>
      <c r="H61" s="300" t="s">
        <v>736</v>
      </c>
      <c r="I61" s="127" t="s">
        <v>19018</v>
      </c>
    </row>
    <row r="62" spans="1:9" ht="270">
      <c r="A62" s="127" t="str">
        <f t="shared" si="0"/>
        <v>InstructionsA68</v>
      </c>
      <c r="B62" s="127" t="s">
        <v>380</v>
      </c>
      <c r="C62" s="127" t="s">
        <v>737</v>
      </c>
      <c r="D62" s="127" t="s">
        <v>738</v>
      </c>
      <c r="E62" s="245" t="s">
        <v>739</v>
      </c>
      <c r="F62" s="246" t="s">
        <v>740</v>
      </c>
      <c r="G62" s="257" t="s">
        <v>741</v>
      </c>
      <c r="H62" s="297" t="s">
        <v>742</v>
      </c>
      <c r="I62" s="127" t="s">
        <v>19024</v>
      </c>
    </row>
    <row r="63" spans="1:9" ht="148.5">
      <c r="A63" s="127" t="str">
        <f t="shared" si="0"/>
        <v>InstructionsA69</v>
      </c>
      <c r="B63" s="127" t="s">
        <v>380</v>
      </c>
      <c r="C63" s="127" t="s">
        <v>743</v>
      </c>
      <c r="D63" s="127" t="s">
        <v>744</v>
      </c>
      <c r="E63" s="245" t="s">
        <v>745</v>
      </c>
      <c r="F63" s="246" t="s">
        <v>746</v>
      </c>
      <c r="G63" s="257" t="s">
        <v>747</v>
      </c>
      <c r="H63" s="297" t="s">
        <v>748</v>
      </c>
      <c r="I63" s="127" t="s">
        <v>19019</v>
      </c>
    </row>
    <row r="64" spans="1:9" ht="135">
      <c r="A64" s="127" t="str">
        <f t="shared" si="0"/>
        <v>InstructionsA70</v>
      </c>
      <c r="B64" s="127" t="s">
        <v>380</v>
      </c>
      <c r="C64" s="127" t="s">
        <v>749</v>
      </c>
      <c r="D64" s="127" t="s">
        <v>750</v>
      </c>
      <c r="E64" s="245" t="s">
        <v>751</v>
      </c>
      <c r="F64" s="246" t="s">
        <v>752</v>
      </c>
      <c r="G64" s="257" t="s">
        <v>753</v>
      </c>
      <c r="H64" s="297" t="s">
        <v>754</v>
      </c>
      <c r="I64" s="127" t="s">
        <v>19020</v>
      </c>
    </row>
    <row r="65" spans="1:9" ht="283.5">
      <c r="A65" s="127" t="str">
        <f t="shared" si="0"/>
        <v>InstructionsA71</v>
      </c>
      <c r="B65" s="127" t="s">
        <v>380</v>
      </c>
      <c r="C65" s="127" t="s">
        <v>755</v>
      </c>
      <c r="D65" s="127" t="s">
        <v>756</v>
      </c>
      <c r="E65" s="245" t="s">
        <v>757</v>
      </c>
      <c r="F65" s="246" t="s">
        <v>758</v>
      </c>
      <c r="G65" s="257" t="s">
        <v>759</v>
      </c>
      <c r="H65" s="297" t="s">
        <v>760</v>
      </c>
      <c r="I65" s="127" t="s">
        <v>19021</v>
      </c>
    </row>
    <row r="66" spans="1:9" ht="94.5">
      <c r="A66" s="127" t="str">
        <f t="shared" si="0"/>
        <v>InstructionsA72</v>
      </c>
      <c r="B66" s="127" t="s">
        <v>380</v>
      </c>
      <c r="C66" s="127" t="s">
        <v>761</v>
      </c>
      <c r="D66" s="127" t="s">
        <v>762</v>
      </c>
      <c r="E66" s="245" t="s">
        <v>763</v>
      </c>
      <c r="F66" s="246" t="s">
        <v>764</v>
      </c>
      <c r="G66" s="257" t="s">
        <v>765</v>
      </c>
      <c r="H66" s="297" t="s">
        <v>766</v>
      </c>
      <c r="I66" s="127" t="s">
        <v>19022</v>
      </c>
    </row>
    <row r="67" spans="1:9" ht="40.5">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ht="13.5">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ht="13.5">
      <c r="A77" s="127" t="str">
        <f t="shared" si="4"/>
        <v>DefinitionsB11</v>
      </c>
      <c r="B77" s="127" t="s">
        <v>773</v>
      </c>
      <c r="C77" s="127" t="s">
        <v>826</v>
      </c>
      <c r="D77" s="251" t="s">
        <v>827</v>
      </c>
      <c r="E77" s="251" t="s">
        <v>828</v>
      </c>
      <c r="F77" s="260" t="s">
        <v>829</v>
      </c>
      <c r="G77" s="261" t="s">
        <v>830</v>
      </c>
      <c r="H77" s="297" t="s">
        <v>831</v>
      </c>
      <c r="I77" s="189" t="s">
        <v>19038</v>
      </c>
    </row>
    <row r="78" spans="1:9" ht="13.5">
      <c r="A78" s="127" t="str">
        <f t="shared" si="4"/>
        <v>DefinitionsB12</v>
      </c>
      <c r="B78" s="127" t="s">
        <v>773</v>
      </c>
      <c r="C78" s="127" t="s">
        <v>832</v>
      </c>
      <c r="D78" s="251" t="s">
        <v>833</v>
      </c>
      <c r="E78" s="251" t="s">
        <v>834</v>
      </c>
      <c r="F78" s="260" t="s">
        <v>835</v>
      </c>
      <c r="G78" s="262" t="s">
        <v>836</v>
      </c>
      <c r="H78" s="297" t="s">
        <v>19036</v>
      </c>
      <c r="I78" s="189" t="s">
        <v>19039</v>
      </c>
    </row>
    <row r="79" spans="1:9" ht="13.5">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6">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1">
      <c r="A89" s="127" t="str">
        <f t="shared" si="4"/>
        <v>DefinitionsC3</v>
      </c>
      <c r="B89" s="127" t="s">
        <v>773</v>
      </c>
      <c r="C89" s="127" t="s">
        <v>894</v>
      </c>
      <c r="D89" s="127" t="s">
        <v>895</v>
      </c>
      <c r="E89" s="245" t="s">
        <v>896</v>
      </c>
      <c r="F89" s="246" t="s">
        <v>897</v>
      </c>
      <c r="G89" s="127" t="s">
        <v>898</v>
      </c>
      <c r="H89" s="297" t="s">
        <v>899</v>
      </c>
      <c r="I89" s="127" t="s">
        <v>19045</v>
      </c>
    </row>
    <row r="90" spans="1:9" ht="54">
      <c r="A90" s="127" t="str">
        <f t="shared" ref="A90" si="5">B90&amp;C90</f>
        <v>DefinitionsC4</v>
      </c>
      <c r="B90" s="127" t="s">
        <v>773</v>
      </c>
      <c r="C90" s="127" t="s">
        <v>900</v>
      </c>
      <c r="D90" s="127" t="s">
        <v>901</v>
      </c>
      <c r="E90" s="249" t="s">
        <v>902</v>
      </c>
      <c r="F90" s="246" t="s">
        <v>903</v>
      </c>
      <c r="G90" s="254" t="s">
        <v>904</v>
      </c>
      <c r="H90" s="297" t="s">
        <v>905</v>
      </c>
      <c r="I90" s="311" t="s">
        <v>19041</v>
      </c>
    </row>
    <row r="91" spans="1:9" ht="175.5">
      <c r="A91" s="127" t="str">
        <f>B91&amp;C91</f>
        <v>DefinitionsC5</v>
      </c>
      <c r="B91" s="127" t="s">
        <v>773</v>
      </c>
      <c r="C91" s="127" t="s">
        <v>906</v>
      </c>
      <c r="D91" s="127" t="s">
        <v>907</v>
      </c>
      <c r="E91" s="245" t="s">
        <v>908</v>
      </c>
      <c r="F91" s="246" t="s">
        <v>909</v>
      </c>
      <c r="G91" s="127" t="s">
        <v>910</v>
      </c>
      <c r="H91" s="297" t="s">
        <v>911</v>
      </c>
      <c r="I91" s="127" t="s">
        <v>19046</v>
      </c>
    </row>
    <row r="92" spans="1:9" ht="148.5">
      <c r="A92" s="127" t="str">
        <f>B92&amp;C92</f>
        <v>DefinitionsC6</v>
      </c>
      <c r="B92" s="127" t="s">
        <v>773</v>
      </c>
      <c r="C92" s="127" t="s">
        <v>912</v>
      </c>
      <c r="D92" s="127" t="s">
        <v>913</v>
      </c>
      <c r="E92" s="245" t="s">
        <v>914</v>
      </c>
      <c r="F92" s="246" t="s">
        <v>915</v>
      </c>
      <c r="G92" s="127" t="s">
        <v>916</v>
      </c>
      <c r="H92" s="297" t="s">
        <v>917</v>
      </c>
      <c r="I92" s="127" t="s">
        <v>19047</v>
      </c>
    </row>
    <row r="93" spans="1:9" ht="124.5">
      <c r="A93" s="127" t="str">
        <f t="shared" si="4"/>
        <v>DefinitionsC7</v>
      </c>
      <c r="B93" s="127" t="s">
        <v>773</v>
      </c>
      <c r="C93" s="127" t="s">
        <v>918</v>
      </c>
      <c r="D93" s="127" t="s">
        <v>919</v>
      </c>
      <c r="E93" s="245" t="s">
        <v>920</v>
      </c>
      <c r="F93" s="246" t="s">
        <v>921</v>
      </c>
      <c r="G93" s="127" t="s">
        <v>922</v>
      </c>
      <c r="H93" s="297" t="s">
        <v>923</v>
      </c>
      <c r="I93" s="127" t="s">
        <v>19051</v>
      </c>
    </row>
    <row r="94" spans="1:9" ht="121.5">
      <c r="A94" s="127" t="str">
        <f t="shared" si="4"/>
        <v>DefinitionsC8</v>
      </c>
      <c r="B94" s="127" t="s">
        <v>773</v>
      </c>
      <c r="C94" s="127" t="s">
        <v>924</v>
      </c>
      <c r="D94" s="127" t="s">
        <v>925</v>
      </c>
      <c r="E94" s="245" t="s">
        <v>926</v>
      </c>
      <c r="F94" s="246" t="s">
        <v>927</v>
      </c>
      <c r="G94" s="127" t="s">
        <v>928</v>
      </c>
      <c r="H94" s="297" t="s">
        <v>929</v>
      </c>
      <c r="I94" s="127" t="s">
        <v>19049</v>
      </c>
    </row>
    <row r="95" spans="1:9" ht="67.5">
      <c r="A95" s="127" t="str">
        <f t="shared" si="4"/>
        <v>DefinitionsC9</v>
      </c>
      <c r="B95" s="127" t="s">
        <v>773</v>
      </c>
      <c r="C95" s="127" t="s">
        <v>930</v>
      </c>
      <c r="D95" s="127" t="s">
        <v>931</v>
      </c>
      <c r="E95" s="245" t="s">
        <v>932</v>
      </c>
      <c r="F95" s="246" t="s">
        <v>933</v>
      </c>
      <c r="G95" s="127" t="s">
        <v>934</v>
      </c>
      <c r="H95" s="297" t="s">
        <v>935</v>
      </c>
      <c r="I95" s="127" t="s">
        <v>19050</v>
      </c>
    </row>
    <row r="96" spans="1:9" ht="202.5">
      <c r="A96" s="127" t="str">
        <f t="shared" si="4"/>
        <v>DefinitionsC10</v>
      </c>
      <c r="B96" s="127" t="s">
        <v>773</v>
      </c>
      <c r="C96" s="127" t="s">
        <v>936</v>
      </c>
      <c r="D96" s="127" t="s">
        <v>937</v>
      </c>
      <c r="E96" s="245" t="s">
        <v>938</v>
      </c>
      <c r="F96" s="246" t="s">
        <v>939</v>
      </c>
      <c r="G96" s="127" t="s">
        <v>940</v>
      </c>
      <c r="H96" s="297" t="s">
        <v>941</v>
      </c>
      <c r="I96" s="127" t="s">
        <v>19052</v>
      </c>
    </row>
    <row r="97" spans="1:9" ht="41.5" customHeight="1">
      <c r="A97" s="127" t="str">
        <f t="shared" si="4"/>
        <v>DefinitionsC11</v>
      </c>
      <c r="B97" s="127" t="s">
        <v>773</v>
      </c>
      <c r="C97" s="127" t="s">
        <v>942</v>
      </c>
      <c r="D97" s="251" t="s">
        <v>943</v>
      </c>
      <c r="E97" s="252" t="s">
        <v>944</v>
      </c>
      <c r="F97" s="259" t="s">
        <v>945</v>
      </c>
      <c r="G97" s="261" t="s">
        <v>946</v>
      </c>
      <c r="H97" s="303" t="s">
        <v>947</v>
      </c>
      <c r="I97" s="127" t="s">
        <v>19042</v>
      </c>
    </row>
    <row r="98" spans="1:9" ht="41.5" customHeight="1">
      <c r="A98" s="127" t="str">
        <f t="shared" si="4"/>
        <v>DefinitionsC12</v>
      </c>
      <c r="B98" s="127" t="s">
        <v>773</v>
      </c>
      <c r="C98" s="127" t="s">
        <v>948</v>
      </c>
      <c r="D98" s="251" t="s">
        <v>949</v>
      </c>
      <c r="E98" s="252" t="s">
        <v>950</v>
      </c>
      <c r="F98" s="259" t="s">
        <v>951</v>
      </c>
      <c r="G98" s="262" t="s">
        <v>952</v>
      </c>
      <c r="H98" s="297" t="s">
        <v>953</v>
      </c>
      <c r="I98" s="127" t="s">
        <v>19043</v>
      </c>
    </row>
    <row r="99" spans="1:9" ht="135">
      <c r="A99" s="127" t="str">
        <f t="shared" si="4"/>
        <v>DefinitionsC13</v>
      </c>
      <c r="B99" s="127" t="s">
        <v>773</v>
      </c>
      <c r="C99" s="127" t="s">
        <v>954</v>
      </c>
      <c r="D99" s="251" t="s">
        <v>955</v>
      </c>
      <c r="E99" s="252" t="s">
        <v>956</v>
      </c>
      <c r="F99" s="260" t="s">
        <v>957</v>
      </c>
      <c r="G99" s="262" t="s">
        <v>958</v>
      </c>
      <c r="H99" s="297" t="s">
        <v>959</v>
      </c>
      <c r="I99" s="127" t="s">
        <v>19053</v>
      </c>
    </row>
    <row r="100" spans="1:9" ht="67.5">
      <c r="A100" s="127" t="str">
        <f>B100&amp;C100</f>
        <v>DefinitionsC14</v>
      </c>
      <c r="B100" s="127" t="s">
        <v>773</v>
      </c>
      <c r="C100" s="127" t="s">
        <v>960</v>
      </c>
      <c r="D100" s="127" t="s">
        <v>961</v>
      </c>
      <c r="E100" s="245" t="s">
        <v>962</v>
      </c>
      <c r="F100" s="246" t="s">
        <v>963</v>
      </c>
      <c r="G100" s="127" t="s">
        <v>964</v>
      </c>
      <c r="H100" s="297" t="s">
        <v>965</v>
      </c>
      <c r="I100" s="127" t="s">
        <v>19054</v>
      </c>
    </row>
    <row r="101" spans="1:9" ht="162">
      <c r="A101" s="127" t="str">
        <f t="shared" si="4"/>
        <v>DefinitionsC15</v>
      </c>
      <c r="B101" s="127" t="s">
        <v>773</v>
      </c>
      <c r="C101" s="127" t="s">
        <v>966</v>
      </c>
      <c r="D101" s="127" t="s">
        <v>967</v>
      </c>
      <c r="E101" s="249" t="s">
        <v>968</v>
      </c>
      <c r="F101" s="246" t="s">
        <v>969</v>
      </c>
      <c r="G101" s="247" t="s">
        <v>970</v>
      </c>
      <c r="H101" s="297" t="s">
        <v>971</v>
      </c>
      <c r="I101" s="127" t="s">
        <v>19055</v>
      </c>
    </row>
    <row r="102" spans="1:9" ht="67.5">
      <c r="A102" s="127" t="str">
        <f>B102&amp;C102</f>
        <v>DefinitionsC16</v>
      </c>
      <c r="B102" s="127" t="s">
        <v>773</v>
      </c>
      <c r="C102" s="127" t="s">
        <v>972</v>
      </c>
      <c r="D102" s="127" t="s">
        <v>973</v>
      </c>
      <c r="E102" s="245" t="s">
        <v>974</v>
      </c>
      <c r="F102" s="246" t="s">
        <v>975</v>
      </c>
      <c r="G102" s="127" t="s">
        <v>976</v>
      </c>
      <c r="H102" s="297" t="s">
        <v>977</v>
      </c>
      <c r="I102" s="127" t="s">
        <v>19056</v>
      </c>
    </row>
    <row r="103" spans="1:9" ht="94.5">
      <c r="A103" s="127" t="str">
        <f>B103&amp;C103</f>
        <v>DefinitionsC17</v>
      </c>
      <c r="B103" s="127" t="s">
        <v>773</v>
      </c>
      <c r="C103" s="127" t="s">
        <v>978</v>
      </c>
      <c r="D103" s="127" t="s">
        <v>979</v>
      </c>
      <c r="E103" s="245" t="s">
        <v>980</v>
      </c>
      <c r="F103" s="246" t="s">
        <v>981</v>
      </c>
      <c r="G103" s="127" t="s">
        <v>982</v>
      </c>
      <c r="H103" s="297" t="s">
        <v>983</v>
      </c>
      <c r="I103" s="127" t="s">
        <v>19057</v>
      </c>
    </row>
    <row r="104" spans="1:9" ht="256.5">
      <c r="A104" s="127" t="str">
        <f>B104&amp;C104</f>
        <v>DefinitionsC18</v>
      </c>
      <c r="B104" s="127" t="s">
        <v>773</v>
      </c>
      <c r="C104" s="127" t="s">
        <v>984</v>
      </c>
      <c r="D104" s="127" t="s">
        <v>985</v>
      </c>
      <c r="E104" s="245" t="s">
        <v>986</v>
      </c>
      <c r="F104" s="246" t="s">
        <v>987</v>
      </c>
      <c r="G104" s="127" t="s">
        <v>988</v>
      </c>
      <c r="H104" s="297" t="s">
        <v>989</v>
      </c>
      <c r="I104" s="127" t="s">
        <v>19058</v>
      </c>
    </row>
    <row r="105" spans="1:9" ht="229.5">
      <c r="A105" s="127" t="str">
        <f>B105&amp;C105</f>
        <v>DefinitionsC19</v>
      </c>
      <c r="B105" s="127" t="s">
        <v>773</v>
      </c>
      <c r="C105" s="127" t="s">
        <v>990</v>
      </c>
      <c r="D105" s="127" t="s">
        <v>991</v>
      </c>
      <c r="E105" s="245" t="s">
        <v>992</v>
      </c>
      <c r="F105" s="246" t="s">
        <v>993</v>
      </c>
      <c r="G105" s="254" t="s">
        <v>994</v>
      </c>
      <c r="H105" s="297" t="s">
        <v>995</v>
      </c>
      <c r="I105" s="127" t="s">
        <v>19059</v>
      </c>
    </row>
    <row r="106" spans="1:9" ht="121.5">
      <c r="A106" s="127" t="str">
        <f t="shared" si="4"/>
        <v>DefinitionsC20</v>
      </c>
      <c r="B106" s="127" t="s">
        <v>773</v>
      </c>
      <c r="C106" s="127" t="s">
        <v>996</v>
      </c>
      <c r="D106" s="251" t="s">
        <v>997</v>
      </c>
      <c r="E106" s="252" t="s">
        <v>998</v>
      </c>
      <c r="F106" s="260" t="s">
        <v>999</v>
      </c>
      <c r="G106" s="261" t="s">
        <v>1000</v>
      </c>
      <c r="H106" s="297" t="s">
        <v>1001</v>
      </c>
      <c r="I106" s="127" t="s">
        <v>19060</v>
      </c>
    </row>
    <row r="107" spans="1:9" ht="81">
      <c r="A107" s="127" t="str">
        <f>B107&amp;C107</f>
        <v>DefinitionsC21</v>
      </c>
      <c r="B107" s="127" t="s">
        <v>773</v>
      </c>
      <c r="C107" s="127" t="s">
        <v>1002</v>
      </c>
      <c r="D107" s="127" t="s">
        <v>1003</v>
      </c>
      <c r="E107" s="245" t="s">
        <v>1004</v>
      </c>
      <c r="F107" s="246" t="s">
        <v>1005</v>
      </c>
      <c r="G107" s="127" t="s">
        <v>1006</v>
      </c>
      <c r="H107" s="297" t="s">
        <v>1007</v>
      </c>
      <c r="I107" s="127" t="s">
        <v>19061</v>
      </c>
    </row>
    <row r="108" spans="1:9" ht="27">
      <c r="A108" s="127" t="str">
        <f t="shared" si="4"/>
        <v>DeclarationD2</v>
      </c>
      <c r="B108" s="127" t="s">
        <v>1008</v>
      </c>
      <c r="C108" s="127" t="s">
        <v>1009</v>
      </c>
      <c r="D108" s="251" t="s">
        <v>1010</v>
      </c>
      <c r="E108" s="251" t="s">
        <v>1011</v>
      </c>
      <c r="F108" s="259" t="s">
        <v>1012</v>
      </c>
      <c r="G108" s="264" t="s">
        <v>1013</v>
      </c>
      <c r="H108" s="297" t="s">
        <v>1014</v>
      </c>
      <c r="I108" s="189" t="s">
        <v>19063</v>
      </c>
    </row>
    <row r="109" spans="1:9" ht="27">
      <c r="A109" s="127" t="str">
        <f t="shared" si="4"/>
        <v>DeclarationF3</v>
      </c>
      <c r="B109" s="127" t="s">
        <v>1008</v>
      </c>
      <c r="C109" s="127" t="s">
        <v>1015</v>
      </c>
      <c r="D109" s="127" t="s">
        <v>1016</v>
      </c>
      <c r="E109" s="245" t="s">
        <v>1017</v>
      </c>
      <c r="F109" s="246" t="s">
        <v>1018</v>
      </c>
      <c r="G109" s="127" t="s">
        <v>1019</v>
      </c>
      <c r="H109" s="297" t="s">
        <v>1020</v>
      </c>
      <c r="I109" s="127" t="s">
        <v>19064</v>
      </c>
    </row>
    <row r="110" spans="1:9">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0.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5">
      <c r="A115" s="127" t="str">
        <f t="shared" si="4"/>
        <v>DeclarationB8</v>
      </c>
      <c r="B115" s="127" t="s">
        <v>1008</v>
      </c>
      <c r="C115" s="127" t="s">
        <v>809</v>
      </c>
      <c r="D115" s="127" t="s">
        <v>1048</v>
      </c>
      <c r="E115" s="245" t="s">
        <v>1049</v>
      </c>
      <c r="F115" s="246" t="s">
        <v>1050</v>
      </c>
      <c r="G115" s="127" t="s">
        <v>1051</v>
      </c>
      <c r="H115" s="297" t="s">
        <v>1052</v>
      </c>
      <c r="I115" s="127" t="s">
        <v>19069</v>
      </c>
    </row>
    <row r="116" spans="1:9" ht="15.5">
      <c r="A116" s="127" t="str">
        <f t="shared" si="4"/>
        <v>DeclarationB9</v>
      </c>
      <c r="B116" s="127" t="s">
        <v>1008</v>
      </c>
      <c r="C116" s="127" t="s">
        <v>815</v>
      </c>
      <c r="D116" s="127" t="s">
        <v>1053</v>
      </c>
      <c r="E116" s="245" t="s">
        <v>1054</v>
      </c>
      <c r="F116" s="246" t="s">
        <v>1055</v>
      </c>
      <c r="G116" s="127" t="s">
        <v>1056</v>
      </c>
      <c r="H116" s="297" t="s">
        <v>1057</v>
      </c>
      <c r="I116" s="127" t="s">
        <v>19070</v>
      </c>
    </row>
    <row r="117" spans="1:9">
      <c r="A117" s="127" t="str">
        <f t="shared" si="4"/>
        <v>DeclarationB10</v>
      </c>
      <c r="B117" s="127" t="s">
        <v>1008</v>
      </c>
      <c r="C117" s="127" t="s">
        <v>821</v>
      </c>
      <c r="D117" s="127" t="s">
        <v>1058</v>
      </c>
      <c r="E117" s="245" t="s">
        <v>1059</v>
      </c>
      <c r="F117" s="246" t="s">
        <v>1060</v>
      </c>
      <c r="G117" s="127" t="s">
        <v>1061</v>
      </c>
      <c r="H117" s="297" t="s">
        <v>1062</v>
      </c>
      <c r="I117" s="127" t="s">
        <v>19071</v>
      </c>
    </row>
    <row r="118" spans="1:9">
      <c r="A118" s="127" t="str">
        <f>B118&amp;C118</f>
        <v>DeclarationB10A</v>
      </c>
      <c r="B118" s="127" t="s">
        <v>1008</v>
      </c>
      <c r="C118" s="127" t="s">
        <v>1063</v>
      </c>
      <c r="D118" s="127" t="s">
        <v>1058</v>
      </c>
      <c r="E118" s="245" t="s">
        <v>1059</v>
      </c>
      <c r="F118" s="246" t="s">
        <v>1064</v>
      </c>
      <c r="G118" s="127" t="s">
        <v>1061</v>
      </c>
      <c r="H118" s="297" t="s">
        <v>1062</v>
      </c>
      <c r="I118" s="127" t="s">
        <v>19071</v>
      </c>
    </row>
    <row r="119" spans="1:9">
      <c r="A119" s="127" t="str">
        <f>B119&amp;C119</f>
        <v>DeclarationB10C</v>
      </c>
      <c r="B119" s="127" t="s">
        <v>1008</v>
      </c>
      <c r="C119" s="127" t="s">
        <v>1065</v>
      </c>
      <c r="D119" s="127" t="s">
        <v>1066</v>
      </c>
      <c r="E119" s="245" t="s">
        <v>1067</v>
      </c>
      <c r="F119" s="246" t="s">
        <v>1068</v>
      </c>
      <c r="G119" s="127" t="s">
        <v>1069</v>
      </c>
      <c r="H119" s="297" t="s">
        <v>1070</v>
      </c>
      <c r="I119" s="127" t="s">
        <v>19072</v>
      </c>
    </row>
    <row r="120" spans="1:9" ht="27">
      <c r="A120" s="127" t="str">
        <f>B120&amp;C120</f>
        <v>DeclarationB10B</v>
      </c>
      <c r="B120" s="127" t="s">
        <v>1008</v>
      </c>
      <c r="C120" s="127" t="s">
        <v>1071</v>
      </c>
      <c r="D120" s="127" t="s">
        <v>1072</v>
      </c>
      <c r="E120" s="245" t="s">
        <v>1073</v>
      </c>
      <c r="F120" s="246" t="s">
        <v>1074</v>
      </c>
      <c r="G120" s="127" t="s">
        <v>1075</v>
      </c>
      <c r="H120" s="297" t="s">
        <v>1076</v>
      </c>
      <c r="I120" s="127" t="s">
        <v>19073</v>
      </c>
    </row>
    <row r="121" spans="1:9" ht="27">
      <c r="A121" s="127" t="str">
        <f>B121&amp;C121</f>
        <v>DeclarationD11</v>
      </c>
      <c r="B121" s="127" t="s">
        <v>1008</v>
      </c>
      <c r="C121" s="127" t="s">
        <v>1077</v>
      </c>
      <c r="D121" s="127" t="s">
        <v>1078</v>
      </c>
      <c r="E121" s="245" t="s">
        <v>1079</v>
      </c>
      <c r="F121" s="246" t="s">
        <v>1080</v>
      </c>
      <c r="G121" s="127" t="s">
        <v>1081</v>
      </c>
      <c r="H121" s="297" t="s">
        <v>1082</v>
      </c>
      <c r="I121" s="127" t="s">
        <v>19074</v>
      </c>
    </row>
    <row r="122" spans="1:9">
      <c r="A122" s="127" t="str">
        <f t="shared" si="4"/>
        <v>DeclarationB12</v>
      </c>
      <c r="B122" s="127" t="s">
        <v>1008</v>
      </c>
      <c r="C122" s="127" t="s">
        <v>832</v>
      </c>
      <c r="D122" s="127" t="s">
        <v>1083</v>
      </c>
      <c r="E122" s="245" t="s">
        <v>1084</v>
      </c>
      <c r="F122" s="246" t="s">
        <v>1085</v>
      </c>
      <c r="G122" s="127" t="s">
        <v>1086</v>
      </c>
      <c r="H122" s="297" t="s">
        <v>1087</v>
      </c>
      <c r="I122" s="127" t="s">
        <v>19075</v>
      </c>
    </row>
    <row r="123" spans="1:9">
      <c r="A123" s="127" t="str">
        <f t="shared" si="4"/>
        <v>DeclarationB13</v>
      </c>
      <c r="B123" s="127" t="s">
        <v>1008</v>
      </c>
      <c r="C123" s="127" t="s">
        <v>837</v>
      </c>
      <c r="D123" s="127" t="s">
        <v>1088</v>
      </c>
      <c r="E123" s="245" t="s">
        <v>1089</v>
      </c>
      <c r="F123" s="246" t="s">
        <v>1090</v>
      </c>
      <c r="G123" s="127" t="s">
        <v>1091</v>
      </c>
      <c r="H123" s="297" t="s">
        <v>1092</v>
      </c>
      <c r="I123" s="127" t="s">
        <v>19076</v>
      </c>
    </row>
    <row r="124" spans="1:9">
      <c r="A124" s="127" t="str">
        <f t="shared" si="4"/>
        <v>DeclarationB14</v>
      </c>
      <c r="B124" s="127" t="s">
        <v>1008</v>
      </c>
      <c r="C124" s="127" t="s">
        <v>843</v>
      </c>
      <c r="D124" s="127" t="s">
        <v>1093</v>
      </c>
      <c r="E124" s="245" t="s">
        <v>1094</v>
      </c>
      <c r="F124" s="246" t="s">
        <v>1095</v>
      </c>
      <c r="G124" s="127" t="s">
        <v>1096</v>
      </c>
      <c r="H124" s="297" t="s">
        <v>1097</v>
      </c>
      <c r="I124" s="127" t="s">
        <v>19077</v>
      </c>
    </row>
    <row r="125" spans="1:9">
      <c r="A125" s="127" t="str">
        <f t="shared" si="4"/>
        <v>DeclarationB15</v>
      </c>
      <c r="B125" s="127" t="s">
        <v>1008</v>
      </c>
      <c r="C125" s="127" t="s">
        <v>849</v>
      </c>
      <c r="D125" s="127" t="s">
        <v>1098</v>
      </c>
      <c r="E125" s="245" t="s">
        <v>1099</v>
      </c>
      <c r="F125" s="246" t="s">
        <v>1100</v>
      </c>
      <c r="G125" s="127" t="s">
        <v>1101</v>
      </c>
      <c r="H125" s="297" t="s">
        <v>1102</v>
      </c>
      <c r="I125" s="127" t="s">
        <v>19078</v>
      </c>
    </row>
    <row r="126" spans="1:9">
      <c r="A126" s="127" t="str">
        <f t="shared" si="4"/>
        <v>DeclarationB16</v>
      </c>
      <c r="B126" s="127" t="s">
        <v>1008</v>
      </c>
      <c r="C126" s="127" t="s">
        <v>855</v>
      </c>
      <c r="D126" s="127" t="s">
        <v>1103</v>
      </c>
      <c r="E126" s="245" t="s">
        <v>1104</v>
      </c>
      <c r="F126" s="246" t="s">
        <v>1105</v>
      </c>
      <c r="G126" s="127" t="s">
        <v>1106</v>
      </c>
      <c r="H126" s="297" t="s">
        <v>1107</v>
      </c>
      <c r="I126" s="127" t="s">
        <v>19079</v>
      </c>
    </row>
    <row r="127" spans="1:9">
      <c r="A127" s="127" t="str">
        <f t="shared" si="4"/>
        <v>DeclarationB17</v>
      </c>
      <c r="B127" s="127" t="s">
        <v>1008</v>
      </c>
      <c r="C127" s="127" t="s">
        <v>858</v>
      </c>
      <c r="D127" s="127" t="s">
        <v>1108</v>
      </c>
      <c r="E127" s="245" t="s">
        <v>1109</v>
      </c>
      <c r="F127" s="246" t="s">
        <v>1110</v>
      </c>
      <c r="G127" s="127" t="s">
        <v>1111</v>
      </c>
      <c r="H127" s="297" t="s">
        <v>1112</v>
      </c>
      <c r="I127" s="127" t="s">
        <v>19080</v>
      </c>
    </row>
    <row r="128" spans="1:9">
      <c r="A128" s="127" t="str">
        <f t="shared" si="4"/>
        <v>DeclarationB18</v>
      </c>
      <c r="B128" s="127" t="s">
        <v>1008</v>
      </c>
      <c r="C128" s="127" t="s">
        <v>864</v>
      </c>
      <c r="D128" s="127" t="s">
        <v>1113</v>
      </c>
      <c r="E128" s="245" t="s">
        <v>1114</v>
      </c>
      <c r="F128" s="246" t="s">
        <v>1115</v>
      </c>
      <c r="G128" s="127" t="s">
        <v>1116</v>
      </c>
      <c r="H128" s="297" t="s">
        <v>1117</v>
      </c>
      <c r="I128" s="127" t="s">
        <v>19081</v>
      </c>
    </row>
    <row r="129" spans="1:9">
      <c r="A129" s="127" t="str">
        <f t="shared" si="4"/>
        <v>DeclarationB19</v>
      </c>
      <c r="B129" s="127" t="s">
        <v>1008</v>
      </c>
      <c r="C129" s="127" t="s">
        <v>870</v>
      </c>
      <c r="D129" s="127" t="s">
        <v>1118</v>
      </c>
      <c r="E129" s="245" t="s">
        <v>1119</v>
      </c>
      <c r="F129" s="246" t="s">
        <v>1120</v>
      </c>
      <c r="G129" s="127" t="s">
        <v>1121</v>
      </c>
      <c r="H129" s="297" t="s">
        <v>1122</v>
      </c>
      <c r="I129" s="127" t="s">
        <v>19082</v>
      </c>
    </row>
    <row r="130" spans="1:9">
      <c r="A130" s="127" t="str">
        <f t="shared" si="4"/>
        <v>DeclarationB20</v>
      </c>
      <c r="B130" s="127" t="s">
        <v>1008</v>
      </c>
      <c r="C130" s="127" t="s">
        <v>876</v>
      </c>
      <c r="D130" s="127" t="s">
        <v>1123</v>
      </c>
      <c r="E130" s="245" t="s">
        <v>1124</v>
      </c>
      <c r="F130" s="246" t="s">
        <v>1125</v>
      </c>
      <c r="G130" s="127" t="s">
        <v>1126</v>
      </c>
      <c r="H130" s="297" t="s">
        <v>1127</v>
      </c>
      <c r="I130" s="127" t="s">
        <v>19083</v>
      </c>
    </row>
    <row r="131" spans="1:9">
      <c r="A131" s="127" t="str">
        <f t="shared" si="4"/>
        <v>DeclarationB21</v>
      </c>
      <c r="B131" s="127" t="s">
        <v>1008</v>
      </c>
      <c r="C131" s="127" t="s">
        <v>882</v>
      </c>
      <c r="D131" s="127" t="s">
        <v>1128</v>
      </c>
      <c r="E131" s="245" t="s">
        <v>1129</v>
      </c>
      <c r="F131" s="246" t="s">
        <v>1130</v>
      </c>
      <c r="G131" s="127" t="s">
        <v>1131</v>
      </c>
      <c r="H131" s="297" t="s">
        <v>1132</v>
      </c>
      <c r="I131" s="127" t="s">
        <v>19084</v>
      </c>
    </row>
    <row r="132" spans="1:9">
      <c r="A132" s="127" t="str">
        <f t="shared" si="4"/>
        <v>DeclarationB22</v>
      </c>
      <c r="B132" s="127" t="s">
        <v>1008</v>
      </c>
      <c r="C132" s="127" t="s">
        <v>1133</v>
      </c>
      <c r="D132" s="127" t="s">
        <v>1134</v>
      </c>
      <c r="E132" s="245" t="s">
        <v>1135</v>
      </c>
      <c r="F132" s="246" t="s">
        <v>1136</v>
      </c>
      <c r="G132" s="127" t="s">
        <v>1137</v>
      </c>
      <c r="H132" s="297" t="s">
        <v>1138</v>
      </c>
      <c r="I132" s="127" t="s">
        <v>19085</v>
      </c>
    </row>
    <row r="133" spans="1:9" ht="27">
      <c r="A133" s="127" t="str">
        <f t="shared" si="4"/>
        <v>DeclarationB24</v>
      </c>
      <c r="B133" s="127" t="s">
        <v>1008</v>
      </c>
      <c r="C133" s="127" t="s">
        <v>1139</v>
      </c>
      <c r="D133" s="127" t="s">
        <v>1140</v>
      </c>
      <c r="E133" s="245" t="s">
        <v>1141</v>
      </c>
      <c r="F133" s="246" t="s">
        <v>1142</v>
      </c>
      <c r="G133" s="127" t="s">
        <v>1143</v>
      </c>
      <c r="H133" s="297" t="s">
        <v>1144</v>
      </c>
      <c r="I133" s="127" t="s">
        <v>19086</v>
      </c>
    </row>
    <row r="134" spans="1:9" ht="51">
      <c r="A134" s="127" t="str">
        <f>B134&amp;C134</f>
        <v>DeclarationB25</v>
      </c>
      <c r="B134" s="127" t="s">
        <v>1008</v>
      </c>
      <c r="C134" s="127" t="s">
        <v>1145</v>
      </c>
      <c r="D134" s="127" t="s">
        <v>1146</v>
      </c>
      <c r="E134" s="245" t="s">
        <v>1147</v>
      </c>
      <c r="F134" s="291" t="s">
        <v>1148</v>
      </c>
      <c r="G134" s="127" t="s">
        <v>1149</v>
      </c>
      <c r="H134" s="297" t="s">
        <v>1150</v>
      </c>
      <c r="I134" s="127" t="s">
        <v>19087</v>
      </c>
    </row>
    <row r="135" spans="1:9" ht="27">
      <c r="A135" s="127" t="str">
        <f>B135&amp;C135</f>
        <v>DeclarationB31</v>
      </c>
      <c r="B135" s="127" t="s">
        <v>1008</v>
      </c>
      <c r="C135" s="127" t="s">
        <v>1151</v>
      </c>
      <c r="D135" s="127" t="s">
        <v>1152</v>
      </c>
      <c r="E135" s="127" t="s">
        <v>1153</v>
      </c>
      <c r="F135" s="291" t="s">
        <v>1154</v>
      </c>
      <c r="G135" s="127" t="s">
        <v>1155</v>
      </c>
      <c r="H135" s="297" t="s">
        <v>1156</v>
      </c>
      <c r="I135" s="127" t="s">
        <v>19088</v>
      </c>
    </row>
    <row r="136" spans="1:9" ht="67.5">
      <c r="A136" s="127" t="str">
        <f t="shared" si="4"/>
        <v>DeclarationB37</v>
      </c>
      <c r="B136" s="127" t="s">
        <v>1008</v>
      </c>
      <c r="C136" s="127" t="s">
        <v>1157</v>
      </c>
      <c r="D136" s="127" t="s">
        <v>1158</v>
      </c>
      <c r="E136" s="127" t="s">
        <v>1159</v>
      </c>
      <c r="F136" s="246" t="s">
        <v>1160</v>
      </c>
      <c r="G136" s="127" t="s">
        <v>1161</v>
      </c>
      <c r="H136" s="297" t="s">
        <v>1162</v>
      </c>
      <c r="I136" s="127" t="s">
        <v>19090</v>
      </c>
    </row>
    <row r="137" spans="1:9" ht="28">
      <c r="A137" s="127" t="str">
        <f t="shared" si="4"/>
        <v>DeclarationB43</v>
      </c>
      <c r="B137" s="127" t="s">
        <v>1008</v>
      </c>
      <c r="C137" s="127" t="s">
        <v>1163</v>
      </c>
      <c r="D137" s="127" t="s">
        <v>1164</v>
      </c>
      <c r="E137" s="245" t="s">
        <v>1165</v>
      </c>
      <c r="F137" s="246" t="s">
        <v>1166</v>
      </c>
      <c r="G137" s="127" t="s">
        <v>1167</v>
      </c>
      <c r="H137" s="297" t="s">
        <v>1168</v>
      </c>
      <c r="I137" s="127" t="s">
        <v>19091</v>
      </c>
    </row>
    <row r="138" spans="1:9" ht="28">
      <c r="A138" s="127" t="str">
        <f t="shared" si="4"/>
        <v>DeclarationB49</v>
      </c>
      <c r="B138" s="127" t="s">
        <v>1008</v>
      </c>
      <c r="C138" s="127" t="s">
        <v>1169</v>
      </c>
      <c r="D138" s="127" t="s">
        <v>1170</v>
      </c>
      <c r="E138" s="245" t="s">
        <v>1171</v>
      </c>
      <c r="F138" s="291" t="s">
        <v>1172</v>
      </c>
      <c r="G138" s="127" t="s">
        <v>1173</v>
      </c>
      <c r="H138" s="297" t="s">
        <v>1174</v>
      </c>
      <c r="I138" s="127" t="s">
        <v>19195</v>
      </c>
    </row>
    <row r="139" spans="1:9" ht="40.5">
      <c r="A139" s="127" t="str">
        <f t="shared" si="4"/>
        <v>DeclarationB55</v>
      </c>
      <c r="B139" s="127" t="s">
        <v>1008</v>
      </c>
      <c r="C139" s="127" t="s">
        <v>1175</v>
      </c>
      <c r="D139" s="127" t="s">
        <v>1176</v>
      </c>
      <c r="E139" s="249" t="s">
        <v>1177</v>
      </c>
      <c r="F139" s="246" t="s">
        <v>1178</v>
      </c>
      <c r="G139" s="127" t="s">
        <v>1179</v>
      </c>
      <c r="H139" s="297" t="s">
        <v>1180</v>
      </c>
      <c r="I139" s="127" t="s">
        <v>19196</v>
      </c>
    </row>
    <row r="140" spans="1:9" ht="54">
      <c r="A140" s="127" t="str">
        <f t="shared" si="4"/>
        <v>DeclarationB61</v>
      </c>
      <c r="B140" s="127" t="s">
        <v>1008</v>
      </c>
      <c r="C140" s="127" t="s">
        <v>1181</v>
      </c>
      <c r="D140" s="127" t="s">
        <v>1182</v>
      </c>
      <c r="E140" s="249" t="s">
        <v>1183</v>
      </c>
      <c r="F140" s="246" t="s">
        <v>1184</v>
      </c>
      <c r="G140" s="127" t="s">
        <v>1185</v>
      </c>
      <c r="H140" s="297" t="s">
        <v>1186</v>
      </c>
      <c r="I140" s="127" t="s">
        <v>19197</v>
      </c>
    </row>
    <row r="141" spans="1:9">
      <c r="A141" s="127" t="str">
        <f t="shared" si="4"/>
        <v>DeclarationB67</v>
      </c>
      <c r="B141" s="127" t="s">
        <v>1008</v>
      </c>
      <c r="C141" s="127" t="s">
        <v>1187</v>
      </c>
      <c r="D141" s="127" t="s">
        <v>1188</v>
      </c>
      <c r="E141" s="245" t="s">
        <v>1189</v>
      </c>
      <c r="F141" s="246" t="s">
        <v>1190</v>
      </c>
      <c r="G141" s="127" t="s">
        <v>1191</v>
      </c>
      <c r="H141" s="297" t="s">
        <v>1192</v>
      </c>
      <c r="I141" s="127" t="s">
        <v>19101</v>
      </c>
    </row>
    <row r="142" spans="1:9" ht="27">
      <c r="A142" s="127" t="str">
        <f t="shared" si="4"/>
        <v>DeclarationB69</v>
      </c>
      <c r="B142" s="127" t="s">
        <v>1008</v>
      </c>
      <c r="C142" s="127" t="s">
        <v>1193</v>
      </c>
      <c r="D142" s="127" t="s">
        <v>1194</v>
      </c>
      <c r="E142" s="245" t="s">
        <v>12697</v>
      </c>
      <c r="F142" s="291" t="s">
        <v>1195</v>
      </c>
      <c r="G142" s="127" t="s">
        <v>1196</v>
      </c>
      <c r="H142" s="297" t="s">
        <v>1197</v>
      </c>
      <c r="I142" s="127" t="s">
        <v>19095</v>
      </c>
    </row>
    <row r="143" spans="1:9" ht="54">
      <c r="A143" s="127" t="str">
        <f t="shared" si="4"/>
        <v>DeclarationB71</v>
      </c>
      <c r="B143" s="127" t="s">
        <v>1008</v>
      </c>
      <c r="C143" s="127" t="s">
        <v>1198</v>
      </c>
      <c r="D143" s="127" t="s">
        <v>1199</v>
      </c>
      <c r="E143" s="245" t="s">
        <v>12698</v>
      </c>
      <c r="F143" s="246" t="s">
        <v>1200</v>
      </c>
      <c r="G143" s="127" t="s">
        <v>1201</v>
      </c>
      <c r="H143" s="297" t="s">
        <v>1202</v>
      </c>
      <c r="I143" s="127" t="s">
        <v>19096</v>
      </c>
    </row>
    <row r="144" spans="1:9" ht="40.5">
      <c r="A144" s="127" t="str">
        <f t="shared" ref="A144:A177" si="6">B144&amp;C144</f>
        <v>Declaration</v>
      </c>
      <c r="B144" s="127" t="s">
        <v>1008</v>
      </c>
      <c r="D144" s="127" t="s">
        <v>1203</v>
      </c>
      <c r="E144" s="245" t="s">
        <v>1204</v>
      </c>
      <c r="F144" s="266" t="s">
        <v>1205</v>
      </c>
      <c r="G144" s="127" t="s">
        <v>1206</v>
      </c>
      <c r="H144" s="297" t="s">
        <v>1207</v>
      </c>
      <c r="I144" s="127"/>
    </row>
    <row r="145" spans="1:9" ht="81">
      <c r="A145" s="127" t="str">
        <f t="shared" si="6"/>
        <v>DeclarationB73</v>
      </c>
      <c r="B145" s="127" t="s">
        <v>1008</v>
      </c>
      <c r="C145" s="127" t="s">
        <v>1208</v>
      </c>
      <c r="D145" s="127" t="s">
        <v>1209</v>
      </c>
      <c r="E145" s="249" t="s">
        <v>1210</v>
      </c>
      <c r="F145" s="246" t="s">
        <v>1211</v>
      </c>
      <c r="G145" s="127" t="s">
        <v>1212</v>
      </c>
      <c r="H145" s="297" t="s">
        <v>1213</v>
      </c>
      <c r="I145" s="127" t="s">
        <v>19097</v>
      </c>
    </row>
    <row r="146" spans="1:9" ht="27">
      <c r="A146" s="127" t="str">
        <f t="shared" si="6"/>
        <v>DeclarationB77</v>
      </c>
      <c r="B146" s="127" t="s">
        <v>1008</v>
      </c>
      <c r="C146" s="127" t="s">
        <v>1214</v>
      </c>
      <c r="D146" s="127" t="s">
        <v>1215</v>
      </c>
      <c r="E146" s="245" t="s">
        <v>12699</v>
      </c>
      <c r="F146" s="246" t="s">
        <v>1216</v>
      </c>
      <c r="G146" s="127" t="s">
        <v>1217</v>
      </c>
      <c r="H146" s="303" t="s">
        <v>1218</v>
      </c>
      <c r="I146" s="127" t="s">
        <v>19089</v>
      </c>
    </row>
    <row r="147" spans="1:9" ht="40.5">
      <c r="A147" s="127" t="str">
        <f t="shared" si="6"/>
        <v>DeclarationB79</v>
      </c>
      <c r="B147" s="127" t="s">
        <v>1008</v>
      </c>
      <c r="C147" s="127" t="s">
        <v>1219</v>
      </c>
      <c r="D147" s="127" t="s">
        <v>1220</v>
      </c>
      <c r="E147" s="249" t="s">
        <v>1221</v>
      </c>
      <c r="F147" s="291" t="s">
        <v>1222</v>
      </c>
      <c r="G147" s="127" t="s">
        <v>1223</v>
      </c>
      <c r="H147" s="297" t="s">
        <v>1224</v>
      </c>
      <c r="I147" s="127" t="s">
        <v>19094</v>
      </c>
    </row>
    <row r="148" spans="1:9" ht="40.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
      <c r="A149" s="127" t="str">
        <f t="shared" si="6"/>
        <v>DeclarationB83</v>
      </c>
      <c r="B149" s="127" t="s">
        <v>1008</v>
      </c>
      <c r="C149" s="127" t="s">
        <v>1230</v>
      </c>
      <c r="D149" s="127" t="s">
        <v>1231</v>
      </c>
      <c r="E149" s="245" t="s">
        <v>1232</v>
      </c>
      <c r="F149" s="246" t="s">
        <v>1233</v>
      </c>
      <c r="G149" s="127" t="s">
        <v>1234</v>
      </c>
      <c r="H149" s="303" t="s">
        <v>1235</v>
      </c>
      <c r="I149" s="127" t="s">
        <v>19092</v>
      </c>
    </row>
    <row r="150" spans="1:9">
      <c r="A150" s="127" t="str">
        <f t="shared" si="6"/>
        <v>DeclarationD25</v>
      </c>
      <c r="B150" s="127" t="s">
        <v>1008</v>
      </c>
      <c r="C150" s="127" t="s">
        <v>1236</v>
      </c>
      <c r="D150" s="127" t="s">
        <v>1237</v>
      </c>
      <c r="E150" s="245" t="s">
        <v>1238</v>
      </c>
      <c r="F150" s="246" t="s">
        <v>1238</v>
      </c>
      <c r="G150" s="127" t="s">
        <v>1239</v>
      </c>
      <c r="H150" s="297" t="s">
        <v>1240</v>
      </c>
      <c r="I150" s="127" t="s">
        <v>19102</v>
      </c>
    </row>
    <row r="151" spans="1:9">
      <c r="A151" s="127" t="str">
        <f t="shared" si="6"/>
        <v>DeclarationB68</v>
      </c>
      <c r="B151" s="127" t="s">
        <v>1008</v>
      </c>
      <c r="C151" s="127" t="s">
        <v>1241</v>
      </c>
      <c r="D151" s="127" t="s">
        <v>1242</v>
      </c>
      <c r="E151" s="245" t="s">
        <v>1243</v>
      </c>
      <c r="F151" s="246" t="s">
        <v>1244</v>
      </c>
      <c r="G151" s="127" t="s">
        <v>1245</v>
      </c>
      <c r="H151" s="297" t="s">
        <v>1242</v>
      </c>
      <c r="I151" s="127" t="s">
        <v>19103</v>
      </c>
    </row>
    <row r="152" spans="1:9">
      <c r="A152" s="127" t="str">
        <f t="shared" si="6"/>
        <v>DeclarationG25</v>
      </c>
      <c r="B152" s="127" t="s">
        <v>1008</v>
      </c>
      <c r="C152" s="127" t="s">
        <v>1246</v>
      </c>
      <c r="D152" s="127" t="s">
        <v>1247</v>
      </c>
      <c r="E152" s="245" t="s">
        <v>1248</v>
      </c>
      <c r="F152" s="246" t="s">
        <v>1249</v>
      </c>
      <c r="G152" s="127" t="s">
        <v>1250</v>
      </c>
      <c r="H152" s="297" t="s">
        <v>1251</v>
      </c>
      <c r="I152" s="189" t="s">
        <v>19104</v>
      </c>
    </row>
    <row r="153" spans="1:9">
      <c r="A153" s="127" t="str">
        <f t="shared" si="6"/>
        <v>DeclarationB26</v>
      </c>
      <c r="B153" s="127" t="s">
        <v>1008</v>
      </c>
      <c r="C153" s="127" t="s">
        <v>1252</v>
      </c>
      <c r="D153" s="127" t="s">
        <v>43</v>
      </c>
      <c r="E153" s="245" t="s">
        <v>1253</v>
      </c>
      <c r="F153" s="246" t="s">
        <v>1254</v>
      </c>
      <c r="G153" s="127" t="s">
        <v>1255</v>
      </c>
      <c r="H153" s="297" t="s">
        <v>43</v>
      </c>
      <c r="I153" s="189" t="s">
        <v>43</v>
      </c>
    </row>
    <row r="154" spans="1:9">
      <c r="A154" s="127" t="str">
        <f t="shared" si="6"/>
        <v>DeclarationB27</v>
      </c>
      <c r="B154" s="127" t="s">
        <v>1008</v>
      </c>
      <c r="C154" s="127" t="s">
        <v>1256</v>
      </c>
      <c r="D154" s="127" t="s">
        <v>44</v>
      </c>
      <c r="E154" s="245" t="s">
        <v>12673</v>
      </c>
      <c r="F154" s="267" t="s">
        <v>1257</v>
      </c>
      <c r="G154" t="s">
        <v>12672</v>
      </c>
      <c r="H154" s="297" t="s">
        <v>44</v>
      </c>
      <c r="I154" s="189" t="s">
        <v>19105</v>
      </c>
    </row>
    <row r="155" spans="1:9">
      <c r="A155" s="127" t="str">
        <f t="shared" si="6"/>
        <v>DeclarationB28</v>
      </c>
      <c r="B155" s="127" t="s">
        <v>1008</v>
      </c>
      <c r="C155" s="127" t="s">
        <v>1258</v>
      </c>
      <c r="G155"/>
      <c r="H155" s="297"/>
    </row>
    <row r="156" spans="1:9">
      <c r="A156" s="127" t="str">
        <f t="shared" si="6"/>
        <v>DeclarationB29</v>
      </c>
      <c r="B156" s="127" t="s">
        <v>1008</v>
      </c>
      <c r="C156" s="127" t="s">
        <v>1259</v>
      </c>
      <c r="G156"/>
      <c r="H156" s="297"/>
    </row>
    <row r="157" spans="1:9">
      <c r="A157" s="127" t="str">
        <f t="shared" si="6"/>
        <v>DeclarationB32</v>
      </c>
      <c r="B157" s="127" t="s">
        <v>1008</v>
      </c>
      <c r="C157" s="127" t="s">
        <v>1260</v>
      </c>
      <c r="D157" s="127" t="s">
        <v>43</v>
      </c>
      <c r="E157" s="245" t="s">
        <v>1253</v>
      </c>
      <c r="F157" s="246" t="s">
        <v>1254</v>
      </c>
      <c r="G157" s="127" t="s">
        <v>1255</v>
      </c>
      <c r="H157" s="297" t="s">
        <v>43</v>
      </c>
      <c r="I157" s="189" t="s">
        <v>43</v>
      </c>
    </row>
    <row r="158" spans="1:9">
      <c r="A158" s="127" t="str">
        <f t="shared" si="6"/>
        <v>DeclarationB33</v>
      </c>
      <c r="B158" s="127" t="s">
        <v>1008</v>
      </c>
      <c r="C158" s="127" t="s">
        <v>1261</v>
      </c>
      <c r="D158" s="127" t="s">
        <v>44</v>
      </c>
      <c r="E158" s="245" t="s">
        <v>12673</v>
      </c>
      <c r="F158" s="267" t="s">
        <v>1257</v>
      </c>
      <c r="G158" t="s">
        <v>12672</v>
      </c>
      <c r="H158" s="297" t="s">
        <v>44</v>
      </c>
      <c r="I158" s="189" t="s">
        <v>19105</v>
      </c>
    </row>
    <row r="159" spans="1:9">
      <c r="A159" s="127" t="str">
        <f t="shared" si="6"/>
        <v>DeclarationB34</v>
      </c>
      <c r="B159" s="127" t="s">
        <v>1008</v>
      </c>
      <c r="C159" s="127" t="s">
        <v>1262</v>
      </c>
      <c r="G159"/>
      <c r="H159" s="297"/>
    </row>
    <row r="160" spans="1:9">
      <c r="A160" s="127" t="str">
        <f t="shared" si="6"/>
        <v>DeclarationB35</v>
      </c>
      <c r="B160" s="127" t="s">
        <v>1008</v>
      </c>
      <c r="C160" s="127" t="s">
        <v>1263</v>
      </c>
      <c r="G160"/>
      <c r="H160" s="297"/>
    </row>
    <row r="161" spans="1:9">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c r="A162" s="127" t="str">
        <f t="shared" si="7"/>
        <v>DeclarationB39</v>
      </c>
      <c r="B162" s="127" t="s">
        <v>1008</v>
      </c>
      <c r="C162" s="127" t="s">
        <v>1265</v>
      </c>
      <c r="D162" s="127" t="s">
        <v>44</v>
      </c>
      <c r="E162" s="245" t="s">
        <v>12673</v>
      </c>
      <c r="F162" s="267" t="s">
        <v>1257</v>
      </c>
      <c r="G162" t="s">
        <v>12672</v>
      </c>
      <c r="H162" s="297" t="s">
        <v>44</v>
      </c>
      <c r="I162" s="189" t="s">
        <v>19105</v>
      </c>
    </row>
    <row r="163" spans="1:9">
      <c r="A163" s="127" t="str">
        <f t="shared" si="7"/>
        <v>DeclarationB40</v>
      </c>
      <c r="B163" s="127" t="s">
        <v>1008</v>
      </c>
      <c r="C163" s="127" t="s">
        <v>1266</v>
      </c>
      <c r="G163"/>
      <c r="H163" s="297"/>
    </row>
    <row r="164" spans="1:9">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c r="A166" s="127" t="str">
        <f t="shared" si="6"/>
        <v>DeclarationB86</v>
      </c>
      <c r="B166" s="127" t="s">
        <v>1008</v>
      </c>
      <c r="C166" s="127" t="s">
        <v>1274</v>
      </c>
      <c r="D166" s="127" t="s">
        <v>25</v>
      </c>
      <c r="E166" s="245" t="s">
        <v>1275</v>
      </c>
      <c r="F166" s="246" t="s">
        <v>1276</v>
      </c>
      <c r="G166" s="127" t="s">
        <v>1277</v>
      </c>
      <c r="H166" s="297" t="s">
        <v>1278</v>
      </c>
      <c r="I166" s="189" t="s">
        <v>19107</v>
      </c>
    </row>
    <row r="167" spans="1:9">
      <c r="A167" s="127" t="str">
        <f t="shared" si="6"/>
        <v>DeclarationB87</v>
      </c>
      <c r="B167" s="127" t="s">
        <v>1008</v>
      </c>
      <c r="C167" s="127" t="s">
        <v>1279</v>
      </c>
      <c r="D167" s="127" t="s">
        <v>22</v>
      </c>
      <c r="E167" s="245" t="s">
        <v>1280</v>
      </c>
      <c r="F167" s="246" t="s">
        <v>1281</v>
      </c>
      <c r="G167" s="127" t="s">
        <v>1282</v>
      </c>
      <c r="H167" s="297" t="s">
        <v>22</v>
      </c>
      <c r="I167" s="189" t="s">
        <v>19108</v>
      </c>
    </row>
    <row r="168" spans="1:9">
      <c r="A168" s="127" t="str">
        <f t="shared" si="6"/>
        <v>DeclarationB88</v>
      </c>
      <c r="B168" s="127" t="s">
        <v>1008</v>
      </c>
      <c r="C168" s="127" t="s">
        <v>1283</v>
      </c>
      <c r="D168" s="127" t="s">
        <v>26</v>
      </c>
      <c r="E168" s="245" t="s">
        <v>1284</v>
      </c>
      <c r="F168" s="246" t="s">
        <v>1285</v>
      </c>
      <c r="G168" s="127" t="s">
        <v>1286</v>
      </c>
      <c r="H168" s="297" t="s">
        <v>1287</v>
      </c>
      <c r="I168" s="189" t="s">
        <v>19109</v>
      </c>
    </row>
    <row r="169" spans="1:9" ht="13.5">
      <c r="A169" s="127" t="str">
        <f t="shared" si="6"/>
        <v>DeclarationB89</v>
      </c>
      <c r="B169" s="127" t="s">
        <v>1008</v>
      </c>
      <c r="C169" s="127" t="s">
        <v>1288</v>
      </c>
      <c r="D169" s="268">
        <v>1</v>
      </c>
      <c r="E169" s="268">
        <v>1</v>
      </c>
      <c r="F169" s="269">
        <v>1</v>
      </c>
      <c r="G169" s="268">
        <v>1</v>
      </c>
      <c r="H169" s="297" t="s">
        <v>1289</v>
      </c>
      <c r="I169" s="313">
        <v>1</v>
      </c>
    </row>
    <row r="170" spans="1:9">
      <c r="A170" s="127" t="str">
        <f t="shared" si="6"/>
        <v>DeclarationB90</v>
      </c>
      <c r="B170" s="127" t="s">
        <v>1008</v>
      </c>
      <c r="C170" s="127" t="s">
        <v>1290</v>
      </c>
      <c r="D170" s="270" t="s">
        <v>29</v>
      </c>
      <c r="E170" s="271" t="s">
        <v>1291</v>
      </c>
      <c r="F170" s="295" t="s">
        <v>1292</v>
      </c>
      <c r="G170" s="272" t="s">
        <v>1293</v>
      </c>
      <c r="H170" s="299" t="s">
        <v>1294</v>
      </c>
      <c r="I170" s="189" t="s">
        <v>19110</v>
      </c>
    </row>
    <row r="171" spans="1:9">
      <c r="A171" s="127" t="str">
        <f t="shared" si="6"/>
        <v>DeclarationB91</v>
      </c>
      <c r="B171" s="127" t="s">
        <v>1008</v>
      </c>
      <c r="C171" s="127" t="s">
        <v>1295</v>
      </c>
      <c r="D171" s="270" t="s">
        <v>30</v>
      </c>
      <c r="E171" s="271" t="s">
        <v>1296</v>
      </c>
      <c r="F171" s="295" t="s">
        <v>1297</v>
      </c>
      <c r="G171" s="272" t="s">
        <v>1298</v>
      </c>
      <c r="H171" s="299" t="s">
        <v>1299</v>
      </c>
      <c r="I171" s="189" t="s">
        <v>19111</v>
      </c>
    </row>
    <row r="172" spans="1:9">
      <c r="A172" s="127" t="str">
        <f t="shared" si="6"/>
        <v>DeclarationB92</v>
      </c>
      <c r="B172" s="127" t="s">
        <v>1008</v>
      </c>
      <c r="C172" s="127" t="s">
        <v>1300</v>
      </c>
      <c r="D172" s="270" t="s">
        <v>31</v>
      </c>
      <c r="E172" s="271" t="s">
        <v>1301</v>
      </c>
      <c r="F172" s="295" t="s">
        <v>1302</v>
      </c>
      <c r="G172" s="272" t="s">
        <v>1303</v>
      </c>
      <c r="H172" s="299" t="s">
        <v>1304</v>
      </c>
      <c r="I172" s="189" t="s">
        <v>19112</v>
      </c>
    </row>
    <row r="173" spans="1:9">
      <c r="A173" s="127" t="str">
        <f t="shared" si="6"/>
        <v>DeclarationB93</v>
      </c>
      <c r="B173" s="127" t="s">
        <v>1008</v>
      </c>
      <c r="C173" s="127" t="s">
        <v>1305</v>
      </c>
      <c r="D173" s="270" t="s">
        <v>32</v>
      </c>
      <c r="E173" s="271" t="s">
        <v>1306</v>
      </c>
      <c r="F173" s="295" t="s">
        <v>1307</v>
      </c>
      <c r="G173" s="272" t="s">
        <v>1308</v>
      </c>
      <c r="H173" s="299" t="s">
        <v>1309</v>
      </c>
      <c r="I173" s="189" t="s">
        <v>19113</v>
      </c>
    </row>
    <row r="174" spans="1:9">
      <c r="A174" s="127" t="str">
        <f t="shared" si="6"/>
        <v>DeclarationB94</v>
      </c>
      <c r="B174" s="127" t="s">
        <v>1008</v>
      </c>
      <c r="C174" s="127" t="s">
        <v>1310</v>
      </c>
      <c r="D174" s="127" t="s">
        <v>33</v>
      </c>
      <c r="E174" s="245" t="s">
        <v>1311</v>
      </c>
      <c r="F174" s="246" t="s">
        <v>1312</v>
      </c>
      <c r="G174" s="127" t="s">
        <v>1313</v>
      </c>
      <c r="H174" s="297" t="s">
        <v>1314</v>
      </c>
      <c r="I174" s="189" t="s">
        <v>19114</v>
      </c>
    </row>
    <row r="175" spans="1:9" ht="27">
      <c r="A175" s="127" t="str">
        <f t="shared" si="6"/>
        <v>DeclarationB95</v>
      </c>
      <c r="B175" s="127" t="s">
        <v>1008</v>
      </c>
      <c r="C175" s="127" t="s">
        <v>1315</v>
      </c>
      <c r="D175" s="273" t="s">
        <v>1316</v>
      </c>
      <c r="E175" s="274" t="s">
        <v>1317</v>
      </c>
      <c r="F175" s="291" t="s">
        <v>1318</v>
      </c>
      <c r="G175" s="275" t="s">
        <v>1319</v>
      </c>
      <c r="H175" s="297" t="s">
        <v>1320</v>
      </c>
      <c r="I175" s="127" t="s">
        <v>19116</v>
      </c>
    </row>
    <row r="176" spans="1:9" ht="27">
      <c r="A176" s="127" t="str">
        <f t="shared" si="6"/>
        <v>DeclarationB96</v>
      </c>
      <c r="B176" s="127" t="s">
        <v>1008</v>
      </c>
      <c r="C176" s="127" t="s">
        <v>1321</v>
      </c>
      <c r="D176" s="273" t="s">
        <v>1322</v>
      </c>
      <c r="E176" s="265" t="s">
        <v>1323</v>
      </c>
      <c r="F176" s="291" t="s">
        <v>1324</v>
      </c>
      <c r="G176" s="276" t="s">
        <v>1325</v>
      </c>
      <c r="H176" s="297" t="s">
        <v>1326</v>
      </c>
      <c r="I176" s="127" t="s">
        <v>19115</v>
      </c>
    </row>
    <row r="177" spans="1:9">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7">
      <c r="A179" s="127" t="str">
        <f t="shared" si="8"/>
        <v>Smelter Look-upA4</v>
      </c>
      <c r="B179" s="127" t="s">
        <v>1329</v>
      </c>
      <c r="C179" s="127" t="s">
        <v>1335</v>
      </c>
      <c r="D179" s="127" t="s">
        <v>1336</v>
      </c>
      <c r="E179" s="278"/>
      <c r="F179" s="246" t="s">
        <v>1337</v>
      </c>
      <c r="G179" s="127" t="s">
        <v>1338</v>
      </c>
      <c r="H179" s="297" t="s">
        <v>1339</v>
      </c>
      <c r="I179" s="189" t="s">
        <v>19118</v>
      </c>
    </row>
    <row r="180" spans="1:9" ht="27">
      <c r="A180" s="127" t="str">
        <f t="shared" si="8"/>
        <v>Smelter Look-upB4</v>
      </c>
      <c r="B180" s="127" t="s">
        <v>1329</v>
      </c>
      <c r="C180" s="127" t="s">
        <v>785</v>
      </c>
      <c r="D180" s="127" t="s">
        <v>1340</v>
      </c>
      <c r="E180" s="294" t="s">
        <v>1341</v>
      </c>
      <c r="F180" s="291" t="s">
        <v>1342</v>
      </c>
      <c r="G180" s="127" t="s">
        <v>1343</v>
      </c>
      <c r="H180" s="297" t="s">
        <v>1344</v>
      </c>
      <c r="I180" s="189" t="s">
        <v>19119</v>
      </c>
    </row>
    <row r="181" spans="1:9" ht="27">
      <c r="A181" s="127" t="str">
        <f t="shared" si="8"/>
        <v>Smelter Look-up</v>
      </c>
      <c r="B181" s="127" t="s">
        <v>1329</v>
      </c>
      <c r="D181" s="127" t="s">
        <v>1345</v>
      </c>
      <c r="E181" s="278"/>
      <c r="F181" s="246" t="s">
        <v>1346</v>
      </c>
      <c r="G181" s="127" t="s">
        <v>1347</v>
      </c>
      <c r="H181" s="297" t="s">
        <v>1348</v>
      </c>
      <c r="I181" s="189" t="s">
        <v>19120</v>
      </c>
    </row>
    <row r="182" spans="1:9" ht="27">
      <c r="A182" s="127" t="str">
        <f t="shared" si="8"/>
        <v>Smelter Look-upC4</v>
      </c>
      <c r="B182" s="127" t="s">
        <v>1329</v>
      </c>
      <c r="C182" s="127" t="s">
        <v>900</v>
      </c>
      <c r="D182" s="127" t="s">
        <v>1349</v>
      </c>
      <c r="E182" s="278" t="s">
        <v>1350</v>
      </c>
      <c r="F182" s="246" t="s">
        <v>1351</v>
      </c>
      <c r="G182" s="127" t="s">
        <v>1352</v>
      </c>
      <c r="H182" s="297" t="s">
        <v>1353</v>
      </c>
      <c r="I182" s="189" t="s">
        <v>19121</v>
      </c>
    </row>
    <row r="183" spans="1:9" ht="27">
      <c r="A183" s="127" t="str">
        <f t="shared" si="8"/>
        <v>Smelter Look-upD4</v>
      </c>
      <c r="B183" s="127" t="s">
        <v>1329</v>
      </c>
      <c r="C183" s="127" t="s">
        <v>1354</v>
      </c>
      <c r="D183" s="127" t="s">
        <v>1355</v>
      </c>
      <c r="E183" s="278"/>
      <c r="F183" s="246" t="s">
        <v>1356</v>
      </c>
      <c r="G183" s="127" t="s">
        <v>1357</v>
      </c>
      <c r="H183" s="297" t="s">
        <v>1358</v>
      </c>
      <c r="I183" s="189" t="s">
        <v>19122</v>
      </c>
    </row>
    <row r="184" spans="1:9" ht="27">
      <c r="A184" s="127" t="str">
        <f t="shared" si="8"/>
        <v>Smelter Look-upE4</v>
      </c>
      <c r="B184" s="127" t="s">
        <v>1329</v>
      </c>
      <c r="C184" s="127" t="s">
        <v>1359</v>
      </c>
      <c r="D184" s="127" t="s">
        <v>1360</v>
      </c>
      <c r="E184" s="294" t="s">
        <v>1361</v>
      </c>
      <c r="F184" s="291" t="s">
        <v>1362</v>
      </c>
      <c r="G184" s="127" t="s">
        <v>1363</v>
      </c>
      <c r="H184" s="297" t="s">
        <v>1364</v>
      </c>
      <c r="I184" s="189" t="s">
        <v>19123</v>
      </c>
    </row>
    <row r="185" spans="1:9" ht="27">
      <c r="A185" s="127" t="str">
        <f t="shared" si="8"/>
        <v>Smelter Look-upF4</v>
      </c>
      <c r="B185" s="127" t="s">
        <v>1329</v>
      </c>
      <c r="C185" s="127" t="s">
        <v>1365</v>
      </c>
      <c r="D185" s="127" t="s">
        <v>1366</v>
      </c>
      <c r="E185" s="245" t="s">
        <v>1367</v>
      </c>
      <c r="F185" s="246" t="s">
        <v>1368</v>
      </c>
      <c r="G185" s="127" t="s">
        <v>1369</v>
      </c>
      <c r="H185" s="297" t="s">
        <v>1370</v>
      </c>
      <c r="I185" s="189" t="s">
        <v>19124</v>
      </c>
    </row>
    <row r="186" spans="1:9" ht="27">
      <c r="A186" s="127" t="str">
        <f t="shared" si="8"/>
        <v>Smelter Look-upG4</v>
      </c>
      <c r="B186" s="127" t="s">
        <v>1329</v>
      </c>
      <c r="C186" s="127" t="s">
        <v>1371</v>
      </c>
      <c r="D186" s="127" t="s">
        <v>1372</v>
      </c>
      <c r="E186" s="245" t="s">
        <v>1373</v>
      </c>
      <c r="F186" s="246" t="s">
        <v>1374</v>
      </c>
      <c r="G186" s="127" t="s">
        <v>1375</v>
      </c>
      <c r="H186" s="297" t="s">
        <v>1376</v>
      </c>
      <c r="I186" s="189" t="s">
        <v>19125</v>
      </c>
    </row>
    <row r="187" spans="1:9" ht="27">
      <c r="A187" s="127" t="str">
        <f t="shared" si="8"/>
        <v>Smelter Look-upH4</v>
      </c>
      <c r="B187" s="127" t="s">
        <v>1329</v>
      </c>
      <c r="C187" s="127" t="s">
        <v>1377</v>
      </c>
      <c r="D187" s="127" t="s">
        <v>1378</v>
      </c>
      <c r="E187" s="245" t="s">
        <v>1379</v>
      </c>
      <c r="F187" s="246" t="s">
        <v>1380</v>
      </c>
      <c r="G187" s="127" t="s">
        <v>1381</v>
      </c>
      <c r="H187" s="297" t="s">
        <v>1382</v>
      </c>
      <c r="I187" s="189" t="s">
        <v>19126</v>
      </c>
    </row>
    <row r="188" spans="1:9" ht="27">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6">
      <c r="A192" s="127" t="str">
        <f t="shared" si="8"/>
        <v>Smelter ListD4</v>
      </c>
      <c r="B192" s="127" t="s">
        <v>1389</v>
      </c>
      <c r="C192" s="127" t="s">
        <v>1354</v>
      </c>
      <c r="D192" s="279" t="s">
        <v>1400</v>
      </c>
      <c r="E192" s="294" t="s">
        <v>1401</v>
      </c>
      <c r="F192" s="291" t="s">
        <v>1402</v>
      </c>
      <c r="G192" s="279" t="s">
        <v>1403</v>
      </c>
      <c r="H192" s="297" t="s">
        <v>1404</v>
      </c>
      <c r="I192" s="189" t="s">
        <v>19130</v>
      </c>
    </row>
    <row r="193" spans="1:9" ht="15.5">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c r="A199" s="127" t="str">
        <f t="shared" si="8"/>
        <v>Smelter ListM4</v>
      </c>
      <c r="B199" s="127" t="s">
        <v>1389</v>
      </c>
      <c r="C199" s="127" t="s">
        <v>1423</v>
      </c>
      <c r="D199" s="127" t="s">
        <v>1424</v>
      </c>
      <c r="E199" s="245" t="s">
        <v>1425</v>
      </c>
      <c r="F199" s="246" t="s">
        <v>1426</v>
      </c>
      <c r="G199" s="127" t="s">
        <v>1427</v>
      </c>
      <c r="H199" s="297" t="s">
        <v>1428</v>
      </c>
      <c r="I199" s="189" t="s">
        <v>19134</v>
      </c>
    </row>
    <row r="200" spans="1:9" ht="28">
      <c r="A200" s="127" t="str">
        <f t="shared" si="8"/>
        <v>Smelter ListN4</v>
      </c>
      <c r="B200" s="127" t="s">
        <v>1389</v>
      </c>
      <c r="C200" s="127" t="s">
        <v>1429</v>
      </c>
      <c r="D200" s="127" t="s">
        <v>1430</v>
      </c>
      <c r="E200" s="245" t="s">
        <v>1431</v>
      </c>
      <c r="F200" s="246" t="s">
        <v>1432</v>
      </c>
      <c r="G200" s="127" t="s">
        <v>1433</v>
      </c>
      <c r="H200" s="297" t="s">
        <v>1434</v>
      </c>
      <c r="I200" s="127" t="s">
        <v>19135</v>
      </c>
    </row>
    <row r="201" spans="1:9" ht="28">
      <c r="A201" s="127" t="str">
        <f t="shared" si="8"/>
        <v>Smelter ListO4</v>
      </c>
      <c r="B201" s="127" t="s">
        <v>1389</v>
      </c>
      <c r="C201" s="127" t="s">
        <v>1435</v>
      </c>
      <c r="D201" s="127" t="s">
        <v>1436</v>
      </c>
      <c r="E201" s="245" t="s">
        <v>1437</v>
      </c>
      <c r="F201" s="246" t="s">
        <v>1438</v>
      </c>
      <c r="G201" s="127" t="s">
        <v>1439</v>
      </c>
      <c r="H201" s="297" t="s">
        <v>1440</v>
      </c>
      <c r="I201" s="127" t="s">
        <v>19136</v>
      </c>
    </row>
    <row r="202" spans="1:9" ht="27">
      <c r="A202" s="127" t="str">
        <f t="shared" si="8"/>
        <v>Smelter ListP4</v>
      </c>
      <c r="B202" s="127" t="s">
        <v>1389</v>
      </c>
      <c r="C202" s="127" t="s">
        <v>1441</v>
      </c>
      <c r="D202" s="127" t="s">
        <v>1442</v>
      </c>
      <c r="E202" s="245" t="s">
        <v>1443</v>
      </c>
      <c r="F202" s="246" t="s">
        <v>1444</v>
      </c>
      <c r="G202" s="127" t="s">
        <v>1445</v>
      </c>
      <c r="H202" s="297" t="s">
        <v>1446</v>
      </c>
      <c r="I202" s="127" t="s">
        <v>19137</v>
      </c>
    </row>
    <row r="203" spans="1:9">
      <c r="A203" s="127" t="str">
        <f t="shared" si="8"/>
        <v>Smelter ListQ4</v>
      </c>
      <c r="B203" s="127" t="s">
        <v>1389</v>
      </c>
      <c r="C203" s="127" t="s">
        <v>1447</v>
      </c>
      <c r="D203" s="127" t="s">
        <v>1247</v>
      </c>
      <c r="E203" s="245" t="s">
        <v>1248</v>
      </c>
      <c r="F203" s="246" t="s">
        <v>1249</v>
      </c>
      <c r="G203" s="127" t="s">
        <v>1250</v>
      </c>
      <c r="H203" s="297" t="s">
        <v>1251</v>
      </c>
      <c r="I203" s="127" t="s">
        <v>19104</v>
      </c>
    </row>
    <row r="204" spans="1:9" ht="27">
      <c r="A204" s="127" t="str">
        <f t="shared" si="8"/>
        <v>Smelter ListJ2</v>
      </c>
      <c r="B204" s="127" t="s">
        <v>1389</v>
      </c>
      <c r="C204" s="127" t="s">
        <v>1448</v>
      </c>
      <c r="D204" s="127" t="s">
        <v>1449</v>
      </c>
      <c r="E204" s="245" t="s">
        <v>1450</v>
      </c>
      <c r="F204" s="246" t="s">
        <v>1451</v>
      </c>
      <c r="G204" s="127" t="s">
        <v>1452</v>
      </c>
      <c r="H204" s="297" t="s">
        <v>1453</v>
      </c>
      <c r="I204" s="127" t="s">
        <v>19138</v>
      </c>
    </row>
    <row r="205" spans="1:9" ht="26">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c r="A208" s="127" t="str">
        <f t="shared" si="8"/>
        <v>Smelter ListG4</v>
      </c>
      <c r="B208" s="127" t="s">
        <v>1389</v>
      </c>
      <c r="C208" s="127" t="s">
        <v>1371</v>
      </c>
      <c r="D208" s="127" t="s">
        <v>1366</v>
      </c>
      <c r="E208" s="245" t="s">
        <v>1367</v>
      </c>
      <c r="F208" s="246" t="s">
        <v>1368</v>
      </c>
      <c r="G208" s="127" t="s">
        <v>1468</v>
      </c>
      <c r="H208" s="297" t="s">
        <v>1370</v>
      </c>
      <c r="I208" s="127" t="s">
        <v>19124</v>
      </c>
    </row>
    <row r="209" spans="1:9">
      <c r="A209" s="127" t="str">
        <f t="shared" si="8"/>
        <v>Smelter ListAH5</v>
      </c>
      <c r="B209" s="127" t="s">
        <v>1389</v>
      </c>
      <c r="C209" s="127" t="s">
        <v>1469</v>
      </c>
      <c r="D209" s="127" t="s">
        <v>25</v>
      </c>
      <c r="E209" s="245" t="s">
        <v>1275</v>
      </c>
      <c r="F209" s="246" t="s">
        <v>1276</v>
      </c>
      <c r="G209" s="127" t="s">
        <v>1277</v>
      </c>
      <c r="H209" s="297" t="s">
        <v>1278</v>
      </c>
      <c r="I209" s="127" t="s">
        <v>19107</v>
      </c>
    </row>
    <row r="210" spans="1:9">
      <c r="A210" s="127" t="str">
        <f t="shared" si="8"/>
        <v>Smelter ListAH6</v>
      </c>
      <c r="B210" s="127" t="s">
        <v>1389</v>
      </c>
      <c r="C210" s="127" t="s">
        <v>1470</v>
      </c>
      <c r="D210" s="127" t="s">
        <v>22</v>
      </c>
      <c r="E210" s="245" t="s">
        <v>1280</v>
      </c>
      <c r="F210" s="246" t="s">
        <v>1281</v>
      </c>
      <c r="G210" s="127" t="s">
        <v>1282</v>
      </c>
      <c r="H210" s="297" t="s">
        <v>22</v>
      </c>
      <c r="I210" s="127" t="s">
        <v>19108</v>
      </c>
    </row>
    <row r="211" spans="1:9">
      <c r="A211" s="127" t="str">
        <f t="shared" si="8"/>
        <v>Smelter ListAH7</v>
      </c>
      <c r="B211" s="127" t="s">
        <v>1389</v>
      </c>
      <c r="C211" s="127" t="s">
        <v>1471</v>
      </c>
      <c r="D211" s="127" t="s">
        <v>26</v>
      </c>
      <c r="E211" s="245" t="s">
        <v>1284</v>
      </c>
      <c r="F211" s="246" t="s">
        <v>1285</v>
      </c>
      <c r="G211" s="127" t="s">
        <v>1286</v>
      </c>
      <c r="H211" s="297" t="s">
        <v>1287</v>
      </c>
      <c r="I211" s="127" t="s">
        <v>19109</v>
      </c>
    </row>
    <row r="212" spans="1:9" ht="40.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7">
      <c r="A223" s="127" t="str">
        <f t="shared" si="8"/>
        <v>CheckerJ4</v>
      </c>
      <c r="B223" s="127" t="s">
        <v>1472</v>
      </c>
      <c r="C223" s="127" t="s">
        <v>1410</v>
      </c>
      <c r="D223" s="127" t="s">
        <v>1521</v>
      </c>
      <c r="E223" s="245" t="s">
        <v>1522</v>
      </c>
      <c r="F223" s="246" t="s">
        <v>1523</v>
      </c>
      <c r="G223" s="127" t="s">
        <v>1524</v>
      </c>
      <c r="H223" s="297" t="s">
        <v>1525</v>
      </c>
      <c r="I223" s="127" t="s">
        <v>19150</v>
      </c>
    </row>
    <row r="224" spans="1:9" ht="27">
      <c r="A224" s="127" t="str">
        <f t="shared" si="8"/>
        <v>CheckerJ5</v>
      </c>
      <c r="B224" s="127" t="s">
        <v>1472</v>
      </c>
      <c r="C224" s="127" t="s">
        <v>1526</v>
      </c>
      <c r="D224" s="127" t="s">
        <v>1527</v>
      </c>
      <c r="E224" s="245" t="s">
        <v>1528</v>
      </c>
      <c r="F224" s="246" t="s">
        <v>1529</v>
      </c>
      <c r="G224" s="127" t="s">
        <v>1530</v>
      </c>
      <c r="H224" s="297" t="s">
        <v>1531</v>
      </c>
      <c r="I224" s="127" t="s">
        <v>19151</v>
      </c>
    </row>
    <row r="225" spans="1:9" ht="27">
      <c r="A225" s="127" t="str">
        <f t="shared" si="8"/>
        <v>CheckerJ6</v>
      </c>
      <c r="B225" s="127" t="s">
        <v>1472</v>
      </c>
      <c r="C225" s="127" t="s">
        <v>1532</v>
      </c>
      <c r="D225" s="127" t="s">
        <v>1533</v>
      </c>
      <c r="E225" s="245" t="s">
        <v>1534</v>
      </c>
      <c r="F225" s="246" t="s">
        <v>1535</v>
      </c>
      <c r="G225" s="127" t="s">
        <v>1536</v>
      </c>
      <c r="H225" s="297" t="s">
        <v>1537</v>
      </c>
      <c r="I225" s="127" t="s">
        <v>19152</v>
      </c>
    </row>
    <row r="226" spans="1:9" ht="27">
      <c r="A226" s="127" t="str">
        <f t="shared" si="8"/>
        <v>CheckerJ7</v>
      </c>
      <c r="B226" s="127" t="s">
        <v>1472</v>
      </c>
      <c r="C226" s="127" t="s">
        <v>1538</v>
      </c>
      <c r="D226" s="127" t="s">
        <v>1539</v>
      </c>
      <c r="E226" s="245" t="s">
        <v>1540</v>
      </c>
      <c r="F226" s="246" t="s">
        <v>1541</v>
      </c>
      <c r="G226" s="127" t="s">
        <v>1542</v>
      </c>
      <c r="H226" s="297" t="s">
        <v>1543</v>
      </c>
      <c r="I226" s="127" t="s">
        <v>19153</v>
      </c>
    </row>
    <row r="227" spans="1:9" ht="28">
      <c r="A227" s="127" t="str">
        <f t="shared" si="8"/>
        <v>CheckerJ8</v>
      </c>
      <c r="B227" s="127" t="s">
        <v>1472</v>
      </c>
      <c r="C227" s="127" t="s">
        <v>1544</v>
      </c>
      <c r="D227" s="127" t="s">
        <v>1545</v>
      </c>
      <c r="E227" s="245" t="s">
        <v>1546</v>
      </c>
      <c r="F227" s="246" t="s">
        <v>1547</v>
      </c>
      <c r="G227" s="127" t="s">
        <v>1548</v>
      </c>
      <c r="H227" s="297" t="s">
        <v>1549</v>
      </c>
      <c r="I227" s="127" t="s">
        <v>19154</v>
      </c>
    </row>
    <row r="228" spans="1:9" ht="27">
      <c r="A228" s="127" t="str">
        <f t="shared" si="8"/>
        <v>CheckerJ9</v>
      </c>
      <c r="B228" s="127" t="s">
        <v>1472</v>
      </c>
      <c r="C228" s="127" t="s">
        <v>1550</v>
      </c>
      <c r="D228" s="127" t="s">
        <v>1551</v>
      </c>
      <c r="E228" s="245" t="s">
        <v>1552</v>
      </c>
      <c r="F228" s="246" t="s">
        <v>1553</v>
      </c>
      <c r="G228" s="127" t="s">
        <v>1554</v>
      </c>
      <c r="H228" s="297" t="s">
        <v>1555</v>
      </c>
      <c r="I228" s="127" t="s">
        <v>19155</v>
      </c>
    </row>
    <row r="229" spans="1:9" ht="40.5">
      <c r="A229" s="127" t="str">
        <f t="shared" si="8"/>
        <v>CheckerJ10</v>
      </c>
      <c r="B229" s="127" t="s">
        <v>1472</v>
      </c>
      <c r="C229" s="127" t="s">
        <v>1556</v>
      </c>
      <c r="D229" s="127" t="s">
        <v>1557</v>
      </c>
      <c r="E229" s="245" t="s">
        <v>1558</v>
      </c>
      <c r="F229" s="246" t="s">
        <v>1559</v>
      </c>
      <c r="G229" s="257" t="s">
        <v>1560</v>
      </c>
      <c r="H229" s="297" t="s">
        <v>1561</v>
      </c>
      <c r="I229" s="127" t="s">
        <v>19156</v>
      </c>
    </row>
    <row r="230" spans="1:9" ht="40.5">
      <c r="A230" s="127" t="str">
        <f t="shared" si="8"/>
        <v>CheckerJ11</v>
      </c>
      <c r="B230" s="127" t="s">
        <v>1472</v>
      </c>
      <c r="C230" s="127" t="s">
        <v>1562</v>
      </c>
      <c r="D230" s="127" t="s">
        <v>1563</v>
      </c>
      <c r="E230" s="245" t="s">
        <v>1564</v>
      </c>
      <c r="F230" s="246" t="s">
        <v>1565</v>
      </c>
      <c r="G230" s="257" t="s">
        <v>1566</v>
      </c>
      <c r="H230" s="297" t="s">
        <v>1567</v>
      </c>
      <c r="I230" s="127" t="s">
        <v>19157</v>
      </c>
    </row>
    <row r="231" spans="1:9" ht="40.5">
      <c r="A231" s="127" t="str">
        <f t="shared" si="8"/>
        <v>CheckerJ12</v>
      </c>
      <c r="B231" s="127" t="s">
        <v>1472</v>
      </c>
      <c r="C231" s="127" t="s">
        <v>1568</v>
      </c>
      <c r="D231" s="127" t="s">
        <v>1569</v>
      </c>
      <c r="E231" s="245" t="s">
        <v>1570</v>
      </c>
      <c r="F231" s="246" t="s">
        <v>1571</v>
      </c>
      <c r="G231" s="257" t="s">
        <v>1572</v>
      </c>
      <c r="H231" s="297" t="s">
        <v>1573</v>
      </c>
      <c r="I231" s="127" t="s">
        <v>19159</v>
      </c>
    </row>
    <row r="232" spans="1:9" ht="27">
      <c r="A232" s="127" t="str">
        <f t="shared" si="8"/>
        <v>CheckerJ13</v>
      </c>
      <c r="B232" s="127" t="s">
        <v>1472</v>
      </c>
      <c r="C232" s="127" t="s">
        <v>1574</v>
      </c>
      <c r="D232" s="127" t="s">
        <v>1575</v>
      </c>
      <c r="E232" s="245" t="s">
        <v>1576</v>
      </c>
      <c r="F232" s="246" t="s">
        <v>1577</v>
      </c>
      <c r="G232" s="127" t="s">
        <v>1578</v>
      </c>
      <c r="H232" s="297" t="s">
        <v>1579</v>
      </c>
      <c r="I232" s="127" t="s">
        <v>19158</v>
      </c>
    </row>
    <row r="233" spans="1:9" ht="28">
      <c r="A233" s="127" t="str">
        <f t="shared" si="8"/>
        <v>CheckerJ15</v>
      </c>
      <c r="B233" s="127" t="s">
        <v>1472</v>
      </c>
      <c r="C233" s="127" t="s">
        <v>1580</v>
      </c>
      <c r="D233" s="251" t="s">
        <v>1581</v>
      </c>
      <c r="E233" s="252" t="s">
        <v>1582</v>
      </c>
      <c r="F233" s="259" t="s">
        <v>1583</v>
      </c>
      <c r="G233" s="257" t="s">
        <v>1584</v>
      </c>
      <c r="H233" s="297" t="s">
        <v>1585</v>
      </c>
      <c r="I233" s="127" t="s">
        <v>19160</v>
      </c>
    </row>
    <row r="234" spans="1:9" ht="40.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40.5">
      <c r="A237" s="127" t="str">
        <f t="shared" si="8"/>
        <v>CheckerJ20</v>
      </c>
      <c r="B237" s="127" t="s">
        <v>1472</v>
      </c>
      <c r="C237" s="127" t="s">
        <v>1594</v>
      </c>
      <c r="D237" s="251" t="s">
        <v>1595</v>
      </c>
      <c r="E237" s="252" t="s">
        <v>1596</v>
      </c>
      <c r="F237" s="259" t="s">
        <v>1597</v>
      </c>
      <c r="G237" s="264" t="s">
        <v>1598</v>
      </c>
      <c r="H237" s="297" t="s">
        <v>1599</v>
      </c>
      <c r="I237" s="127" t="s">
        <v>19162</v>
      </c>
    </row>
    <row r="238" spans="1:9" ht="40.5">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4"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4">
      <c r="A242" s="127" t="str">
        <f t="shared" si="9"/>
        <v>CheckerJ28</v>
      </c>
      <c r="B242" s="127" t="s">
        <v>1472</v>
      </c>
      <c r="C242" s="127" t="s">
        <v>1618</v>
      </c>
      <c r="D242" s="251" t="s">
        <v>1619</v>
      </c>
      <c r="E242" s="252" t="s">
        <v>1620</v>
      </c>
      <c r="F242" s="259" t="s">
        <v>1621</v>
      </c>
      <c r="G242" s="257" t="s">
        <v>1622</v>
      </c>
      <c r="H242" s="297" t="s">
        <v>1623</v>
      </c>
      <c r="I242" s="127" t="s">
        <v>19165</v>
      </c>
    </row>
    <row r="243" spans="1:9" ht="54">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4">
      <c r="A250" s="127" t="str">
        <f t="shared" si="9"/>
        <v>CheckerJ38</v>
      </c>
      <c r="B250" s="127" t="s">
        <v>1472</v>
      </c>
      <c r="C250" s="127" t="s">
        <v>1644</v>
      </c>
      <c r="D250" s="127" t="s">
        <v>1645</v>
      </c>
      <c r="E250" s="245" t="s">
        <v>1646</v>
      </c>
      <c r="F250" s="246" t="s">
        <v>1647</v>
      </c>
      <c r="G250" s="257" t="s">
        <v>1648</v>
      </c>
      <c r="H250" s="297" t="s">
        <v>1649</v>
      </c>
      <c r="I250" s="127" t="s">
        <v>19171</v>
      </c>
    </row>
    <row r="251" spans="1:9" ht="54">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0.5">
      <c r="A254" s="127" t="str">
        <f t="shared" si="9"/>
        <v>CheckerJ43</v>
      </c>
      <c r="B254" s="127" t="s">
        <v>1472</v>
      </c>
      <c r="C254" s="127" t="s">
        <v>1657</v>
      </c>
      <c r="D254" s="251" t="s">
        <v>1658</v>
      </c>
      <c r="E254" s="252" t="s">
        <v>1659</v>
      </c>
      <c r="F254" s="259" t="s">
        <v>1660</v>
      </c>
      <c r="G254" s="264" t="s">
        <v>1661</v>
      </c>
      <c r="H254" s="297" t="s">
        <v>1662</v>
      </c>
      <c r="I254" s="127" t="s">
        <v>19174</v>
      </c>
    </row>
    <row r="255" spans="1:9" ht="40.5">
      <c r="A255" s="127" t="str">
        <f t="shared" si="9"/>
        <v>CheckerJ44</v>
      </c>
      <c r="B255" s="127" t="s">
        <v>1472</v>
      </c>
      <c r="C255" s="127" t="s">
        <v>1663</v>
      </c>
      <c r="D255" s="251" t="s">
        <v>1664</v>
      </c>
      <c r="E255" s="252" t="s">
        <v>1665</v>
      </c>
      <c r="F255" s="259" t="s">
        <v>1666</v>
      </c>
      <c r="G255" s="264" t="s">
        <v>1667</v>
      </c>
      <c r="H255" s="297" t="s">
        <v>1668</v>
      </c>
      <c r="I255" s="127" t="s">
        <v>19173</v>
      </c>
    </row>
    <row r="256" spans="1:9" ht="80.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4">
      <c r="A258" s="127" t="str">
        <f t="shared" si="9"/>
        <v>CheckerJ49</v>
      </c>
      <c r="B258" s="127" t="s">
        <v>1472</v>
      </c>
      <c r="C258" s="127" t="s">
        <v>1698</v>
      </c>
      <c r="D258" s="251" t="s">
        <v>1682</v>
      </c>
      <c r="E258" s="252" t="s">
        <v>1683</v>
      </c>
      <c r="F258" s="259" t="s">
        <v>1684</v>
      </c>
      <c r="G258" s="282" t="s">
        <v>1685</v>
      </c>
      <c r="H258" s="297" t="s">
        <v>1686</v>
      </c>
      <c r="I258" s="127" t="s">
        <v>19177</v>
      </c>
    </row>
    <row r="259" spans="1:9" ht="54">
      <c r="A259" s="127" t="str">
        <f t="shared" si="9"/>
        <v>CheckerJ48</v>
      </c>
      <c r="B259" s="127" t="s">
        <v>1472</v>
      </c>
      <c r="C259" s="127" t="s">
        <v>1687</v>
      </c>
      <c r="D259" s="127" t="s">
        <v>1688</v>
      </c>
      <c r="E259" s="249" t="s">
        <v>1689</v>
      </c>
      <c r="F259" s="246" t="s">
        <v>1690</v>
      </c>
      <c r="G259" s="247" t="s">
        <v>1691</v>
      </c>
      <c r="H259" s="297" t="s">
        <v>1692</v>
      </c>
      <c r="I259" s="127" t="s">
        <v>19178</v>
      </c>
    </row>
    <row r="260" spans="1:9" ht="51">
      <c r="A260" s="127" t="str">
        <f>B260&amp;C260</f>
        <v>CheckerJ50</v>
      </c>
      <c r="B260" s="127" t="s">
        <v>1472</v>
      </c>
      <c r="C260" s="127" t="s">
        <v>1681</v>
      </c>
      <c r="D260" s="127" t="s">
        <v>1693</v>
      </c>
      <c r="E260" s="249" t="s">
        <v>1694</v>
      </c>
      <c r="F260" s="283" t="s">
        <v>1695</v>
      </c>
      <c r="G260" s="254" t="s">
        <v>1696</v>
      </c>
      <c r="H260" s="297" t="s">
        <v>1697</v>
      </c>
      <c r="I260" s="127" t="s">
        <v>19179</v>
      </c>
    </row>
    <row r="261" spans="1:9" ht="40.5">
      <c r="A261" s="127" t="str">
        <f t="shared" si="9"/>
        <v>CheckerJ54</v>
      </c>
      <c r="B261" s="127" t="s">
        <v>1472</v>
      </c>
      <c r="C261" s="127" t="s">
        <v>1675</v>
      </c>
      <c r="D261" s="251" t="s">
        <v>12675</v>
      </c>
      <c r="E261" s="252" t="s">
        <v>12676</v>
      </c>
      <c r="F261" s="259" t="s">
        <v>12677</v>
      </c>
      <c r="G261" s="282" t="s">
        <v>12678</v>
      </c>
      <c r="H261" s="297" t="s">
        <v>12679</v>
      </c>
      <c r="I261" s="127" t="s">
        <v>19180</v>
      </c>
    </row>
    <row r="262" spans="1:9" ht="40.5" hidden="1">
      <c r="A262" s="127" t="str">
        <f t="shared" si="9"/>
        <v>Checker</v>
      </c>
      <c r="B262" s="127" t="s">
        <v>1472</v>
      </c>
      <c r="D262" s="127" t="s">
        <v>1699</v>
      </c>
      <c r="E262" s="245" t="s">
        <v>1700</v>
      </c>
      <c r="F262" s="246" t="s">
        <v>1701</v>
      </c>
      <c r="G262" s="127" t="s">
        <v>1702</v>
      </c>
      <c r="H262" s="297" t="s">
        <v>1703</v>
      </c>
    </row>
    <row r="263" spans="1:9" ht="54"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0.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5"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0.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0.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0.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1"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28">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7">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1">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c r="A287" s="127" t="s">
        <v>1247</v>
      </c>
      <c r="D287" s="127" t="s">
        <v>1766</v>
      </c>
      <c r="E287" s="245" t="s">
        <v>1767</v>
      </c>
      <c r="F287" s="246" t="s">
        <v>1768</v>
      </c>
      <c r="G287" s="128" t="s">
        <v>1769</v>
      </c>
      <c r="H287" s="297" t="s">
        <v>1770</v>
      </c>
    </row>
    <row r="288" spans="1:9" ht="67.5">
      <c r="A288" s="127" t="s">
        <v>1247</v>
      </c>
      <c r="D288" s="127" t="s">
        <v>1771</v>
      </c>
      <c r="E288" s="245" t="s">
        <v>1772</v>
      </c>
      <c r="F288" s="246" t="s">
        <v>1773</v>
      </c>
      <c r="G288" s="128" t="s">
        <v>1774</v>
      </c>
      <c r="H288" s="297" t="s">
        <v>1775</v>
      </c>
    </row>
    <row r="289" spans="1:8">
      <c r="A289" s="127" t="s">
        <v>1247</v>
      </c>
      <c r="D289" s="127" t="s">
        <v>1776</v>
      </c>
      <c r="E289" s="245" t="s">
        <v>1777</v>
      </c>
      <c r="F289" s="246" t="s">
        <v>1778</v>
      </c>
      <c r="G289" s="128" t="s">
        <v>1779</v>
      </c>
      <c r="H289" s="297" t="s">
        <v>1780</v>
      </c>
    </row>
    <row r="290" spans="1:8" ht="27">
      <c r="A290" s="127" t="s">
        <v>1247</v>
      </c>
      <c r="D290" s="127" t="s">
        <v>1781</v>
      </c>
      <c r="E290" s="245" t="s">
        <v>1782</v>
      </c>
      <c r="F290" s="246" t="s">
        <v>1783</v>
      </c>
      <c r="G290" s="128" t="s">
        <v>1784</v>
      </c>
      <c r="H290" s="297" t="s">
        <v>1785</v>
      </c>
    </row>
    <row r="291" spans="1:8" ht="54">
      <c r="A291" s="127" t="s">
        <v>1247</v>
      </c>
      <c r="D291" s="127" t="s">
        <v>1786</v>
      </c>
      <c r="E291" s="245" t="s">
        <v>1787</v>
      </c>
      <c r="F291" s="246" t="s">
        <v>1788</v>
      </c>
      <c r="G291" s="128" t="s">
        <v>1789</v>
      </c>
      <c r="H291" s="297" t="s">
        <v>1790</v>
      </c>
    </row>
  </sheetData>
  <autoFilter ref="A1:I283" xr:uid="{00000000-0009-0000-0000-000008000000}"/>
  <customSheetViews>
    <customSheetView guid="{4BDF1A28-30D5-449D-B20E-D6C97EF9FAE1}" showAutoFilter="1">
      <selection activeCell="C174" sqref="C174"/>
      <pageMargins left="0" right="0" top="0" bottom="0" header="0" footer="0"/>
      <pageSetup paperSize="9" orientation="portrait"/>
      <autoFilter ref="B1:N1" xr:uid="{44F0863C-8157-45F6-BEF4-488E544F1DAD}"/>
    </customSheetView>
    <customSheetView guid="{C59130F4-2E03-5E48-94CE-6E4A0484DB9E}" showAutoFilter="1">
      <selection activeCell="E4" sqref="E4"/>
      <pageMargins left="0" right="0" top="0" bottom="0" header="0" footer="0"/>
      <pageSetup paperSize="9" orientation="portrait"/>
      <headerFooter alignWithMargins="0"/>
      <autoFilter ref="B1:N1" xr:uid="{0C5E00D6-08AA-497A-9C2F-FD9D927C746A}"/>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65625" defaultRowHeight="13.5"/>
  <cols>
    <col min="1" max="1" width="20.4609375" style="58" customWidth="1"/>
    <col min="2" max="2" width="57.15234375" style="58" customWidth="1"/>
    <col min="3" max="16384" width="8.76562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3.5"/>
  <cols>
    <col min="2" max="2" width="27.3828125" customWidth="1"/>
    <col min="3" max="3" width="15.2304687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xr:uid="{7ACC8DCB-458A-463B-8BD1-FAF57CE8CB8A}"/>
    </customSheetView>
    <customSheetView guid="{C59130F4-2E03-5E48-94CE-6E4A0484DB9E}" showAutoFilter="1">
      <selection activeCell="C1" sqref="C1:D65536"/>
      <pageMargins left="0" right="0" top="0" bottom="0" header="0" footer="0"/>
      <pageSetup orientation="portrait"/>
      <headerFooter alignWithMargins="0"/>
      <autoFilter ref="B1:C1" xr:uid="{2DDBF14E-46DA-4BDE-9B9A-800E98560909}"/>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926F6C-1AC5-4A9C-97D4-54574A1F39CD}">
  <ds:schemaRefs>
    <ds:schemaRef ds:uri="http://purl.org/dc/elements/1.1/"/>
    <ds:schemaRef ds:uri="http://schemas.microsoft.com/office/2006/metadata/properties"/>
    <ds:schemaRef ds:uri="a54701f6-876b-4337-a24e-543e1bd311e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b346dad-8a15-4ce7-a19a-07d981b0c5e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Hitomi Omae/大前 比登美</cp:lastModifiedBy>
  <cp:revision/>
  <dcterms:created xsi:type="dcterms:W3CDTF">2010-06-21T21:00:23Z</dcterms:created>
  <dcterms:modified xsi:type="dcterms:W3CDTF">2024-07-19T06:53:13Z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